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019G-Kerr" sheetId="1" r:id="rId1"/>
    <sheet name="DMR 019G" sheetId="2" r:id="rId2"/>
    <sheet name="023G-B&amp;C" sheetId="3" r:id="rId3"/>
    <sheet name="DMR-023G" sheetId="4" r:id="rId4"/>
    <sheet name="024G-Wash" sheetId="5" r:id="rId5"/>
    <sheet name="DMR-024G" sheetId="6" r:id="rId6"/>
    <sheet name="033G-Schrad" sheetId="7" r:id="rId7"/>
    <sheet name="DMR-033G" sheetId="8" r:id="rId8"/>
    <sheet name="035G-Drift" sheetId="9" r:id="rId9"/>
    <sheet name="DMR-035G" sheetId="10" r:id="rId10"/>
    <sheet name="047G-Bosc" sheetId="11" r:id="rId11"/>
    <sheet name="DMR-047G" sheetId="12" r:id="rId12"/>
  </sheets>
  <definedNames>
    <definedName name="_xlnm.Print_Area" localSheetId="0">'019G-Kerr'!$A$1:$G$46</definedName>
    <definedName name="_xlnm.Print_Area" localSheetId="2">'023G-B&amp;C'!$A$1:$G$46</definedName>
    <definedName name="_xlnm.Print_Area" localSheetId="4">'024G-Wash'!$A$1:$G$46</definedName>
    <definedName name="_xlnm.Print_Area" localSheetId="6">'033G-Schrad'!$A$1:$G$46</definedName>
    <definedName name="_xlnm.Print_Area" localSheetId="8">'035G-Drift'!$A$1:$G$46</definedName>
    <definedName name="_xlnm.Print_Area" localSheetId="10">'047G-Bosc'!$A$1:$G$46</definedName>
    <definedName name="_xlnm.Print_Area" localSheetId="1">'DMR 019G'!$A$1:$O$54</definedName>
    <definedName name="_xlnm.Print_Area" localSheetId="3">'DMR-023G'!$A$1:$O$54</definedName>
    <definedName name="_xlnm.Print_Area" localSheetId="5">'DMR-024G'!$A$1:$O$54</definedName>
    <definedName name="_xlnm.Print_Area" localSheetId="7">'DMR-033G'!$A$1:$O$54</definedName>
    <definedName name="_xlnm.Print_Area" localSheetId="9">'DMR-035G'!$A$1:$O$54</definedName>
    <definedName name="_xlnm.Print_Area" localSheetId="11">'DMR-047G'!$A$1:$O$54</definedName>
  </definedNames>
  <calcPr fullCalcOnLoad="1"/>
</workbook>
</file>

<file path=xl/sharedStrings.xml><?xml version="1.0" encoding="utf-8"?>
<sst xmlns="http://schemas.openxmlformats.org/spreadsheetml/2006/main" count="1301" uniqueCount="149">
  <si>
    <t xml:space="preserve">       CENTRAL WASTEWATER TREATMENT PLANT</t>
  </si>
  <si>
    <t xml:space="preserve">     </t>
  </si>
  <si>
    <t>AVG</t>
  </si>
  <si>
    <t>MAX</t>
  </si>
  <si>
    <t>DATE</t>
  </si>
  <si>
    <t>COUNT</t>
  </si>
  <si>
    <t xml:space="preserve"> </t>
  </si>
  <si>
    <t>TOTAL</t>
  </si>
  <si>
    <t>MIN</t>
  </si>
  <si>
    <r>
      <t>NATIONAL POLLULTANT DISCHARGE ELIMINATION SYSTEM (</t>
    </r>
    <r>
      <rPr>
        <i/>
        <sz val="7"/>
        <rFont val="Arial"/>
        <family val="2"/>
      </rPr>
      <t>NPDES</t>
    </r>
    <r>
      <rPr>
        <sz val="7"/>
        <rFont val="Arial"/>
        <family val="2"/>
      </rPr>
      <t>)</t>
    </r>
  </si>
  <si>
    <r>
      <t xml:space="preserve">         </t>
    </r>
    <r>
      <rPr>
        <b/>
        <sz val="7"/>
        <rFont val="Arial"/>
        <family val="2"/>
      </rPr>
      <t>DISCHARGE MONITORING REPORT</t>
    </r>
    <r>
      <rPr>
        <b/>
        <sz val="10"/>
        <rFont val="Arial"/>
        <family val="0"/>
      </rPr>
      <t xml:space="preserve"> (</t>
    </r>
    <r>
      <rPr>
        <b/>
        <i/>
        <sz val="7"/>
        <rFont val="Arial"/>
        <family val="2"/>
      </rPr>
      <t>DMR</t>
    </r>
    <r>
      <rPr>
        <b/>
        <sz val="10"/>
        <rFont val="Arial"/>
        <family val="0"/>
      </rPr>
      <t>)</t>
    </r>
  </si>
  <si>
    <t xml:space="preserve">(SUBR 04)  </t>
  </si>
  <si>
    <r>
      <t xml:space="preserve">ADDRESS   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1600 2ND AVENUE NORTH</t>
    </r>
  </si>
  <si>
    <t xml:space="preserve">        TN0020575</t>
  </si>
  <si>
    <t xml:space="preserve">           PERMIT NUMBER</t>
  </si>
  <si>
    <t>DISCHARGE NUMBER</t>
  </si>
  <si>
    <t>MAJOR</t>
  </si>
  <si>
    <t xml:space="preserve">                  FROM</t>
  </si>
  <si>
    <t>TO</t>
  </si>
  <si>
    <t xml:space="preserve">         QUALITY OR CONCENTRATION</t>
  </si>
  <si>
    <t>FREQUENCY</t>
  </si>
  <si>
    <t xml:space="preserve">  NO.</t>
  </si>
  <si>
    <t xml:space="preserve">   SAMPLE</t>
  </si>
  <si>
    <t xml:space="preserve">  EX</t>
  </si>
  <si>
    <t xml:space="preserve">    TYPE</t>
  </si>
  <si>
    <t xml:space="preserve">   UNITS</t>
  </si>
  <si>
    <t xml:space="preserve">    UNITS</t>
  </si>
  <si>
    <t xml:space="preserve">      SAMPLE</t>
  </si>
  <si>
    <t>MEASUREMENT</t>
  </si>
  <si>
    <t xml:space="preserve">      ******</t>
  </si>
  <si>
    <t xml:space="preserve">     ******</t>
  </si>
  <si>
    <t xml:space="preserve">      PERMIT</t>
  </si>
  <si>
    <t xml:space="preserve">      ****</t>
  </si>
  <si>
    <t>REQUIREMENT</t>
  </si>
  <si>
    <t xml:space="preserve">    MO AVG</t>
  </si>
  <si>
    <t>NAME/TITLE PRINCIPAL EXECUTIVE OFFICER</t>
  </si>
  <si>
    <t>TELEPHONE</t>
  </si>
  <si>
    <t>615   862-4591</t>
  </si>
  <si>
    <t xml:space="preserve">                      </t>
  </si>
  <si>
    <t xml:space="preserve">                            SIGNATURE OF PRINCIPAL EXECUTIVE</t>
  </si>
  <si>
    <t>AREA</t>
  </si>
  <si>
    <r>
      <t xml:space="preserve">      </t>
    </r>
    <r>
      <rPr>
        <sz val="6"/>
        <rFont val="Arial"/>
        <family val="2"/>
      </rPr>
      <t xml:space="preserve">  TYPED OR PRINTED</t>
    </r>
  </si>
  <si>
    <t xml:space="preserve">                            OFFICER OR AUTHORIZED AGENT</t>
  </si>
  <si>
    <t>CODE     NUMBER</t>
  </si>
  <si>
    <t>COMMENT AND EXPLANATION OF ANY VIOLATIONS (Reference all attachments here)</t>
  </si>
  <si>
    <t>PAGE</t>
  </si>
  <si>
    <t>SCOTT A. POTTER</t>
  </si>
  <si>
    <t>DIRECTOR</t>
  </si>
  <si>
    <t>Form Approved</t>
  </si>
  <si>
    <t>OMB NO. 2040-0004</t>
  </si>
  <si>
    <t>to assure that qualified personnel property gather and evaluate the information</t>
  </si>
  <si>
    <t>or those persons directly responsible for gathering the information, the information</t>
  </si>
  <si>
    <t>sumbitted is, to the best of my knowledge and belief, true, accurate, and complete.</t>
  </si>
  <si>
    <t>including the possibility of fine and imprisonment for knowing violations.</t>
  </si>
  <si>
    <t>I certify under penalty of law that this document and all attachments were</t>
  </si>
  <si>
    <t>prepared under my direction or supervision in accordance with a system designed</t>
  </si>
  <si>
    <t>submitted.  Based on my inquiry of the person or persons who manage the system,</t>
  </si>
  <si>
    <t>I am aware that there are significant penalties for submitting false information,</t>
  </si>
  <si>
    <t>Enter in new months and dates.</t>
  </si>
  <si>
    <t>CSO  -  019  -   KERRIGAN</t>
  </si>
  <si>
    <t xml:space="preserve">  019  G</t>
  </si>
  <si>
    <t>Reason for Bypassing</t>
  </si>
  <si>
    <t>Effluent</t>
  </si>
  <si>
    <t>Flow</t>
  </si>
  <si>
    <t>MGD</t>
  </si>
  <si>
    <t>from</t>
  </si>
  <si>
    <t>Outfall</t>
  </si>
  <si>
    <t>Number of</t>
  </si>
  <si>
    <t>Discharges</t>
  </si>
  <si>
    <t xml:space="preserve">Rainfall </t>
  </si>
  <si>
    <t>causing a</t>
  </si>
  <si>
    <t>Discharge</t>
  </si>
  <si>
    <t>Inches</t>
  </si>
  <si>
    <t>Rain Duration</t>
  </si>
  <si>
    <t>Hours</t>
  </si>
  <si>
    <t>Not causing</t>
  </si>
  <si>
    <t>a Discharge</t>
  </si>
  <si>
    <t>NO DISCHARGE FOR THIS SITE FOR THIS MONTH</t>
  </si>
  <si>
    <t>CSO  -  023  -   BENEDICT &amp; CRUTCHER</t>
  </si>
  <si>
    <t>CSO  -  024  -   WASHINGTON DC</t>
  </si>
  <si>
    <t>CSO  -  033  -   SCHRADER LANE</t>
  </si>
  <si>
    <t>CSO  -  035  -   DRIFTWOOD</t>
  </si>
  <si>
    <t>CSO  -  047  -   BOSCOBEL</t>
  </si>
  <si>
    <t>Rain Events</t>
  </si>
  <si>
    <t>ATTN:  MR.  SCOTT POTTER</t>
  </si>
  <si>
    <r>
      <t xml:space="preserve">NAME           </t>
    </r>
    <r>
      <rPr>
        <sz val="8"/>
        <rFont val="Arial"/>
        <family val="2"/>
      </rPr>
      <t xml:space="preserve"> NASHVILLE-CENTRAL STP</t>
    </r>
  </si>
  <si>
    <r>
      <t xml:space="preserve">FACILITY    </t>
    </r>
    <r>
      <rPr>
        <sz val="8"/>
        <rFont val="Arial"/>
        <family val="2"/>
      </rPr>
      <t xml:space="preserve">  NASHVILLE-CENTRAL STP</t>
    </r>
  </si>
  <si>
    <t>MO TOTAL</t>
  </si>
  <si>
    <t>DAILY MX</t>
  </si>
  <si>
    <r>
      <t>PERMITTEE NAME/ADDRESS</t>
    </r>
    <r>
      <rPr>
        <sz val="10"/>
        <rFont val="Arial"/>
        <family val="0"/>
      </rPr>
      <t xml:space="preserve"> (</t>
    </r>
    <r>
      <rPr>
        <i/>
        <sz val="6"/>
        <rFont val="Arial"/>
        <family val="2"/>
      </rPr>
      <t>Include Facility Name/Location if different)</t>
    </r>
  </si>
  <si>
    <t xml:space="preserve">                 NASHVILLE            TN  372082206</t>
  </si>
  <si>
    <r>
      <t xml:space="preserve">LOCATION  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 1600 2ND AVENUE NORTH</t>
    </r>
  </si>
  <si>
    <t>MM/DD/YYYY</t>
  </si>
  <si>
    <t>$</t>
  </si>
  <si>
    <t>External Outfall</t>
  </si>
  <si>
    <t>VALUE</t>
  </si>
  <si>
    <t xml:space="preserve">00135  1  0  </t>
  </si>
  <si>
    <t>Effluent Gross</t>
  </si>
  <si>
    <t>Rainfall</t>
  </si>
  <si>
    <t xml:space="preserve">46529  1  0  </t>
  </si>
  <si>
    <t>Flow, in conduit</t>
  </si>
  <si>
    <t xml:space="preserve">50050  1  0  </t>
  </si>
  <si>
    <t>Rainfall duration</t>
  </si>
  <si>
    <t xml:space="preserve">51407  1  0  </t>
  </si>
  <si>
    <t>Discharge event observation</t>
  </si>
  <si>
    <t xml:space="preserve">84165  1  0  </t>
  </si>
  <si>
    <t>Req. Mon.</t>
  </si>
  <si>
    <t>hr</t>
  </si>
  <si>
    <t>in</t>
  </si>
  <si>
    <t>Mgal/d</t>
  </si>
  <si>
    <t>occur/mo</t>
  </si>
  <si>
    <t>Y=1;N=0</t>
  </si>
  <si>
    <r>
      <t xml:space="preserve">          </t>
    </r>
    <r>
      <rPr>
        <b/>
        <sz val="8"/>
        <rFont val="Arial"/>
        <family val="2"/>
      </rPr>
      <t>PARAMETER</t>
    </r>
  </si>
  <si>
    <r>
      <t xml:space="preserve"> </t>
    </r>
    <r>
      <rPr>
        <b/>
        <sz val="8"/>
        <rFont val="Arial"/>
        <family val="2"/>
      </rPr>
      <t>QUANTITY OR LOADING</t>
    </r>
  </si>
  <si>
    <r>
      <t xml:space="preserve">   </t>
    </r>
    <r>
      <rPr>
        <b/>
        <sz val="8"/>
        <rFont val="Arial"/>
        <family val="2"/>
      </rPr>
      <t>MONITORING PERIOD</t>
    </r>
  </si>
  <si>
    <t>OF ANALYSIS</t>
  </si>
  <si>
    <t>Daily When</t>
  </si>
  <si>
    <t>Discharging</t>
  </si>
  <si>
    <t>CALCTD</t>
  </si>
  <si>
    <t>CONTIN</t>
  </si>
  <si>
    <t xml:space="preserve">EPA Form 3320-1 ( Rev. 01/06) Previous editions may be used.      </t>
  </si>
  <si>
    <t xml:space="preserve"> DATE</t>
  </si>
  <si>
    <t>EJM</t>
  </si>
  <si>
    <r>
      <t xml:space="preserve">DMR Mailing ZIP CODE:  </t>
    </r>
    <r>
      <rPr>
        <sz val="8"/>
        <rFont val="Arial"/>
        <family val="2"/>
      </rPr>
      <t>372082206</t>
    </r>
  </si>
  <si>
    <t xml:space="preserve">  023  G</t>
  </si>
  <si>
    <t>BENEDICT &amp; CRUTCHER 191.6 CSO</t>
  </si>
  <si>
    <t>EMH</t>
  </si>
  <si>
    <t>024G</t>
  </si>
  <si>
    <t>WASHINGTON MI 190.4 CSO</t>
  </si>
  <si>
    <t>KERRIGAN AT MI 190.4 CSO</t>
  </si>
  <si>
    <t>SCHRADER LN MI 184.7 CSO</t>
  </si>
  <si>
    <t xml:space="preserve">  033  G</t>
  </si>
  <si>
    <t xml:space="preserve">  035  G</t>
  </si>
  <si>
    <t>DRIFTWOOD MI 192.0 CSO</t>
  </si>
  <si>
    <t xml:space="preserve">  047  G</t>
  </si>
  <si>
    <t>BOSCOBEL MI 192.6 CSO</t>
  </si>
  <si>
    <t xml:space="preserve">  ******</t>
  </si>
  <si>
    <t xml:space="preserve">   ******</t>
  </si>
  <si>
    <t>MO AVG</t>
  </si>
  <si>
    <t xml:space="preserve">NO DISCHARGE  [ ]   </t>
  </si>
  <si>
    <t xml:space="preserve">NO DISCHARGE  [ X ]   </t>
  </si>
  <si>
    <t>Rainfall events</t>
  </si>
  <si>
    <t>Nov</t>
  </si>
  <si>
    <t>Rain, Overflow Duration = 2.42 hours</t>
  </si>
  <si>
    <t>Rain, Overflow Duration = 3.75 hours</t>
  </si>
  <si>
    <t>Rain, Overflow Duration = 1.42 hours</t>
  </si>
  <si>
    <t>Rain, Overflow Duration = 7.32 hours</t>
  </si>
  <si>
    <t>Rain, Overflow Duration = 0.88 hours</t>
  </si>
  <si>
    <t>Rain, Overflow Duration = 0.25 hours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</si>
</sst>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"/>
    <numFmt numFmtId="167" formatCode=".000"/>
    <numFmt numFmtId="168" formatCode="0.000"/>
    <numFmt numFmtId="169" formatCode="0.00000"/>
    <numFmt numFmtId="170" formatCode="\(\X\X\)"/>
    <numFmt numFmtId="171" formatCode="[$-409]dddd\,\ mmmm\ dd\,\ yyyy"/>
    <numFmt numFmtId="172" formatCode="m/d/yyyy;@"/>
    <numFmt numFmtId="173" formatCode="mmm\-yyyy"/>
    <numFmt numFmtId="174" formatCode="mm/dd/yy;@"/>
    <numFmt numFmtId="175" formatCode="mm/dd/yyyy"/>
    <numFmt numFmtId="176" formatCode="_(* #,##0.000_);_(* \(#,##0.00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(* #,##0.0_);_(* \(#,##0.0\);_(* &quot;-&quot;??_);_(@_)"/>
    <numFmt numFmtId="182" formatCode="_(* #,##0_);_(* \(#,##0\);_(* &quot;-&quot;??_);_(@_)"/>
    <numFmt numFmtId="183" formatCode="[$-409]dddd\,\ mmmm\ d\,\ yyyy"/>
    <numFmt numFmtId="184" formatCode="[$-409]h:mm:ss\ AM/PM"/>
    <numFmt numFmtId="185" formatCode="[$-F400]h:mm:ss\ AM/PM"/>
    <numFmt numFmtId="186" formatCode="[$-409]h:mm\ AM/PM;@"/>
    <numFmt numFmtId="187" formatCode="h:mm;@"/>
    <numFmt numFmtId="188" formatCode="[$-409]m/d/yy\ h:mm\ AM/PM;@"/>
  </numFmts>
  <fonts count="6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i/>
      <sz val="6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8"/>
      <name val="Arial"/>
      <family val="2"/>
    </font>
    <font>
      <sz val="4"/>
      <name val="Arial"/>
      <family val="2"/>
    </font>
    <font>
      <i/>
      <sz val="8"/>
      <name val="Arial"/>
      <family val="2"/>
    </font>
    <font>
      <sz val="5"/>
      <name val="Arial"/>
      <family val="2"/>
    </font>
    <font>
      <sz val="9"/>
      <name val="Arial"/>
      <family val="2"/>
    </font>
    <font>
      <b/>
      <sz val="8"/>
      <name val="MS Sans Serif"/>
      <family val="2"/>
    </font>
    <font>
      <sz val="7"/>
      <name val="MS Sans Serif"/>
      <family val="2"/>
    </font>
    <font>
      <b/>
      <sz val="7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10" xfId="0" applyFont="1" applyBorder="1" applyAlignment="1" quotePrefix="1">
      <alignment horizontal="left"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 quotePrefix="1">
      <alignment horizontal="left"/>
    </xf>
    <xf numFmtId="0" fontId="15" fillId="0" borderId="10" xfId="0" applyFont="1" applyBorder="1" applyAlignment="1" quotePrefix="1">
      <alignment horizontal="left"/>
    </xf>
    <xf numFmtId="0" fontId="15" fillId="0" borderId="10" xfId="0" applyFont="1" applyBorder="1" applyAlignment="1">
      <alignment/>
    </xf>
    <xf numFmtId="0" fontId="10" fillId="0" borderId="11" xfId="0" applyFont="1" applyBorder="1" applyAlignment="1" quotePrefix="1">
      <alignment horizontal="left"/>
    </xf>
    <xf numFmtId="0" fontId="10" fillId="0" borderId="12" xfId="0" applyFont="1" applyBorder="1" applyAlignment="1">
      <alignment/>
    </xf>
    <xf numFmtId="0" fontId="10" fillId="0" borderId="0" xfId="0" applyFont="1" applyBorder="1" applyAlignment="1" quotePrefix="1">
      <alignment horizontal="left"/>
    </xf>
    <xf numFmtId="0" fontId="10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5" fillId="0" borderId="16" xfId="0" applyFont="1" applyBorder="1" applyAlignment="1">
      <alignment/>
    </xf>
    <xf numFmtId="0" fontId="10" fillId="0" borderId="16" xfId="0" applyFont="1" applyBorder="1" applyAlignment="1" quotePrefix="1">
      <alignment horizontal="left"/>
    </xf>
    <xf numFmtId="0" fontId="11" fillId="0" borderId="16" xfId="0" applyFont="1" applyBorder="1" applyAlignment="1" quotePrefix="1">
      <alignment horizontal="left"/>
    </xf>
    <xf numFmtId="0" fontId="0" fillId="0" borderId="16" xfId="0" applyBorder="1" applyAlignment="1" quotePrefix="1">
      <alignment horizontal="left"/>
    </xf>
    <xf numFmtId="0" fontId="13" fillId="0" borderId="16" xfId="0" applyFont="1" applyBorder="1" applyAlignment="1" quotePrefix="1">
      <alignment horizontal="left"/>
    </xf>
    <xf numFmtId="0" fontId="13" fillId="0" borderId="16" xfId="0" applyFont="1" applyBorder="1" applyAlignment="1">
      <alignment/>
    </xf>
    <xf numFmtId="0" fontId="0" fillId="0" borderId="17" xfId="0" applyBorder="1" applyAlignment="1">
      <alignment/>
    </xf>
    <xf numFmtId="0" fontId="15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 quotePrefix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5" fillId="0" borderId="11" xfId="0" applyFont="1" applyBorder="1" applyAlignment="1">
      <alignment/>
    </xf>
    <xf numFmtId="0" fontId="12" fillId="0" borderId="19" xfId="0" applyFont="1" applyBorder="1" applyAlignment="1" quotePrefix="1">
      <alignment horizontal="left"/>
    </xf>
    <xf numFmtId="0" fontId="17" fillId="0" borderId="19" xfId="0" applyFont="1" applyBorder="1" applyAlignment="1" quotePrefix="1">
      <alignment horizontal="left"/>
    </xf>
    <xf numFmtId="0" fontId="10" fillId="0" borderId="17" xfId="0" applyFont="1" applyBorder="1" applyAlignment="1" quotePrefix="1">
      <alignment horizontal="left"/>
    </xf>
    <xf numFmtId="0" fontId="10" fillId="0" borderId="11" xfId="0" applyFont="1" applyBorder="1" applyAlignment="1">
      <alignment/>
    </xf>
    <xf numFmtId="0" fontId="15" fillId="0" borderId="19" xfId="0" applyFont="1" applyBorder="1" applyAlignment="1">
      <alignment/>
    </xf>
    <xf numFmtId="0" fontId="0" fillId="0" borderId="19" xfId="0" applyBorder="1" applyAlignment="1" quotePrefix="1">
      <alignment horizontal="left"/>
    </xf>
    <xf numFmtId="0" fontId="15" fillId="0" borderId="0" xfId="0" applyFont="1" applyBorder="1" applyAlignment="1">
      <alignment/>
    </xf>
    <xf numFmtId="0" fontId="15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8" fillId="0" borderId="11" xfId="0" applyFont="1" applyBorder="1" applyAlignment="1" quotePrefix="1">
      <alignment horizontal="left"/>
    </xf>
    <xf numFmtId="0" fontId="18" fillId="0" borderId="17" xfId="0" applyFont="1" applyBorder="1" applyAlignment="1" quotePrefix="1">
      <alignment horizontal="left"/>
    </xf>
    <xf numFmtId="0" fontId="0" fillId="0" borderId="20" xfId="0" applyBorder="1" applyAlignment="1">
      <alignment/>
    </xf>
    <xf numFmtId="0" fontId="18" fillId="0" borderId="17" xfId="0" applyFont="1" applyBorder="1" applyAlignment="1">
      <alignment/>
    </xf>
    <xf numFmtId="0" fontId="10" fillId="0" borderId="12" xfId="0" applyFont="1" applyBorder="1" applyAlignment="1" quotePrefix="1">
      <alignment horizontal="left"/>
    </xf>
    <xf numFmtId="0" fontId="10" fillId="0" borderId="17" xfId="0" applyFont="1" applyBorder="1" applyAlignment="1">
      <alignment/>
    </xf>
    <xf numFmtId="0" fontId="18" fillId="0" borderId="11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 horizontal="left"/>
    </xf>
    <xf numFmtId="0" fontId="18" fillId="0" borderId="16" xfId="0" applyFont="1" applyBorder="1" applyAlignment="1">
      <alignment/>
    </xf>
    <xf numFmtId="0" fontId="12" fillId="0" borderId="14" xfId="0" applyFont="1" applyBorder="1" applyAlignment="1" quotePrefix="1">
      <alignment horizontal="left"/>
    </xf>
    <xf numFmtId="0" fontId="12" fillId="0" borderId="14" xfId="0" applyFont="1" applyBorder="1" applyAlignment="1">
      <alignment/>
    </xf>
    <xf numFmtId="0" fontId="0" fillId="0" borderId="14" xfId="0" applyFont="1" applyBorder="1" applyAlignment="1" quotePrefix="1">
      <alignment horizontal="center"/>
    </xf>
    <xf numFmtId="0" fontId="5" fillId="0" borderId="0" xfId="65" applyFont="1">
      <alignment/>
      <protection/>
    </xf>
    <xf numFmtId="0" fontId="4" fillId="0" borderId="0" xfId="65">
      <alignment/>
      <protection/>
    </xf>
    <xf numFmtId="0" fontId="5" fillId="0" borderId="0" xfId="65" applyFont="1" quotePrefix="1">
      <alignment/>
      <protection/>
    </xf>
    <xf numFmtId="0" fontId="6" fillId="0" borderId="0" xfId="65" applyFont="1" applyAlignment="1">
      <alignment horizontal="center"/>
      <protection/>
    </xf>
    <xf numFmtId="0" fontId="4" fillId="0" borderId="0" xfId="65" applyAlignment="1">
      <alignment horizontal="center"/>
      <protection/>
    </xf>
    <xf numFmtId="0" fontId="6" fillId="0" borderId="0" xfId="65" applyFont="1">
      <alignment/>
      <protection/>
    </xf>
    <xf numFmtId="1" fontId="4" fillId="0" borderId="0" xfId="65" applyNumberFormat="1">
      <alignment/>
      <protection/>
    </xf>
    <xf numFmtId="0" fontId="4" fillId="0" borderId="0" xfId="65" applyBorder="1">
      <alignment/>
      <protection/>
    </xf>
    <xf numFmtId="0" fontId="7" fillId="0" borderId="0" xfId="65" applyFont="1">
      <alignment/>
      <protection/>
    </xf>
    <xf numFmtId="0" fontId="6" fillId="0" borderId="0" xfId="65" applyFont="1" applyBorder="1" applyAlignment="1">
      <alignment horizontal="center"/>
      <protection/>
    </xf>
    <xf numFmtId="164" fontId="4" fillId="0" borderId="0" xfId="65" applyNumberFormat="1">
      <alignment/>
      <protection/>
    </xf>
    <xf numFmtId="0" fontId="8" fillId="0" borderId="0" xfId="65" applyFont="1">
      <alignment/>
      <protection/>
    </xf>
    <xf numFmtId="0" fontId="8" fillId="0" borderId="0" xfId="65" applyFont="1">
      <alignment/>
      <protection/>
    </xf>
    <xf numFmtId="168" fontId="4" fillId="0" borderId="0" xfId="65" applyNumberFormat="1">
      <alignment/>
      <protection/>
    </xf>
    <xf numFmtId="2" fontId="4" fillId="0" borderId="0" xfId="65" applyNumberFormat="1">
      <alignment/>
      <protection/>
    </xf>
    <xf numFmtId="1" fontId="4" fillId="0" borderId="0" xfId="65" applyNumberFormat="1" applyBorder="1">
      <alignment/>
      <protection/>
    </xf>
    <xf numFmtId="0" fontId="15" fillId="0" borderId="18" xfId="0" applyFont="1" applyBorder="1" applyAlignment="1">
      <alignment horizontal="center"/>
    </xf>
    <xf numFmtId="0" fontId="4" fillId="0" borderId="0" xfId="65" applyFont="1">
      <alignment/>
      <protection/>
    </xf>
    <xf numFmtId="0" fontId="15" fillId="0" borderId="21" xfId="0" applyFont="1" applyBorder="1" applyAlignment="1">
      <alignment horizontal="center"/>
    </xf>
    <xf numFmtId="0" fontId="4" fillId="0" borderId="0" xfId="65" applyFont="1" applyAlignment="1" quotePrefix="1">
      <alignment horizontal="left"/>
      <protection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19" fillId="0" borderId="17" xfId="0" applyFont="1" applyBorder="1" applyAlignment="1" quotePrefix="1">
      <alignment horizontal="left"/>
    </xf>
    <xf numFmtId="0" fontId="0" fillId="0" borderId="19" xfId="0" applyFont="1" applyBorder="1" applyAlignment="1">
      <alignment/>
    </xf>
    <xf numFmtId="164" fontId="4" fillId="0" borderId="0" xfId="65" applyNumberFormat="1" applyBorder="1">
      <alignment/>
      <protection/>
    </xf>
    <xf numFmtId="0" fontId="4" fillId="0" borderId="0" xfId="65" applyFont="1" applyAlignment="1">
      <alignment horizontal="center"/>
      <protection/>
    </xf>
    <xf numFmtId="0" fontId="15" fillId="0" borderId="0" xfId="0" applyFont="1" applyAlignment="1">
      <alignment horizontal="left"/>
    </xf>
    <xf numFmtId="0" fontId="18" fillId="0" borderId="0" xfId="0" applyFont="1" applyBorder="1" applyAlignment="1">
      <alignment/>
    </xf>
    <xf numFmtId="0" fontId="18" fillId="0" borderId="0" xfId="0" applyFont="1" applyBorder="1" applyAlignment="1" quotePrefix="1">
      <alignment horizontal="left"/>
    </xf>
    <xf numFmtId="0" fontId="18" fillId="0" borderId="16" xfId="0" applyFont="1" applyBorder="1" applyAlignment="1" quotePrefix="1">
      <alignment horizontal="left"/>
    </xf>
    <xf numFmtId="0" fontId="15" fillId="0" borderId="12" xfId="0" applyFont="1" applyBorder="1" applyAlignment="1">
      <alignment/>
    </xf>
    <xf numFmtId="1" fontId="0" fillId="0" borderId="16" xfId="0" applyNumberFormat="1" applyFont="1" applyBorder="1" applyAlignment="1">
      <alignment horizontal="center"/>
    </xf>
    <xf numFmtId="168" fontId="4" fillId="0" borderId="0" xfId="65" applyNumberFormat="1" applyFont="1">
      <alignment/>
      <protection/>
    </xf>
    <xf numFmtId="164" fontId="15" fillId="0" borderId="0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4" fillId="0" borderId="0" xfId="65" applyAlignment="1">
      <alignment horizontal="right"/>
      <protection/>
    </xf>
    <xf numFmtId="1" fontId="4" fillId="0" borderId="0" xfId="65" applyNumberFormat="1" applyAlignment="1">
      <alignment horizontal="right"/>
      <protection/>
    </xf>
    <xf numFmtId="164" fontId="4" fillId="0" borderId="0" xfId="65" applyNumberFormat="1" applyAlignment="1">
      <alignment horizontal="right"/>
      <protection/>
    </xf>
    <xf numFmtId="0" fontId="6" fillId="0" borderId="0" xfId="65" applyFont="1" applyAlignment="1">
      <alignment horizontal="right"/>
      <protection/>
    </xf>
    <xf numFmtId="0" fontId="10" fillId="0" borderId="14" xfId="0" applyFont="1" applyBorder="1" applyAlignment="1" quotePrefix="1">
      <alignment horizontal="left"/>
    </xf>
    <xf numFmtId="0" fontId="11" fillId="0" borderId="0" xfId="0" applyFont="1" applyAlignment="1" quotePrefix="1">
      <alignment horizontal="left"/>
    </xf>
    <xf numFmtId="0" fontId="11" fillId="0" borderId="0" xfId="0" applyFont="1" applyAlignment="1" quotePrefix="1">
      <alignment horizontal="right"/>
    </xf>
    <xf numFmtId="0" fontId="15" fillId="0" borderId="11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6" xfId="0" applyFont="1" applyBorder="1" applyAlignment="1">
      <alignment horizontal="centerContinuous"/>
    </xf>
    <xf numFmtId="0" fontId="6" fillId="0" borderId="0" xfId="65" applyFont="1" applyAlignment="1" quotePrefix="1">
      <alignment horizontal="left"/>
      <protection/>
    </xf>
    <xf numFmtId="0" fontId="20" fillId="0" borderId="0" xfId="65" applyFont="1" applyAlignment="1">
      <alignment horizontal="right"/>
      <protection/>
    </xf>
    <xf numFmtId="1" fontId="5" fillId="0" borderId="0" xfId="65" applyNumberFormat="1" applyFont="1" applyBorder="1">
      <alignment/>
      <protection/>
    </xf>
    <xf numFmtId="1" fontId="5" fillId="0" borderId="0" xfId="65" applyNumberFormat="1" applyFont="1">
      <alignment/>
      <protection/>
    </xf>
    <xf numFmtId="0" fontId="18" fillId="0" borderId="17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4" fillId="0" borderId="0" xfId="65" applyFont="1" quotePrefix="1">
      <alignment/>
      <protection/>
    </xf>
    <xf numFmtId="0" fontId="0" fillId="0" borderId="12" xfId="0" applyBorder="1" applyAlignment="1">
      <alignment horizontal="center"/>
    </xf>
    <xf numFmtId="0" fontId="5" fillId="0" borderId="0" xfId="65" applyFont="1">
      <alignment/>
      <protection/>
    </xf>
    <xf numFmtId="0" fontId="4" fillId="33" borderId="0" xfId="65" applyFont="1" applyFill="1">
      <alignment/>
      <protection/>
    </xf>
    <xf numFmtId="0" fontId="4" fillId="33" borderId="0" xfId="65" applyFill="1">
      <alignment/>
      <protection/>
    </xf>
    <xf numFmtId="0" fontId="15" fillId="0" borderId="12" xfId="0" applyFont="1" applyBorder="1" applyAlignment="1">
      <alignment horizontal="center"/>
    </xf>
    <xf numFmtId="168" fontId="0" fillId="0" borderId="16" xfId="0" applyNumberFormat="1" applyFont="1" applyBorder="1" applyAlignment="1">
      <alignment horizontal="center"/>
    </xf>
    <xf numFmtId="168" fontId="0" fillId="0" borderId="19" xfId="0" applyNumberFormat="1" applyFont="1" applyBorder="1" applyAlignment="1">
      <alignment horizontal="center"/>
    </xf>
    <xf numFmtId="0" fontId="4" fillId="0" borderId="22" xfId="65" applyBorder="1">
      <alignment/>
      <protection/>
    </xf>
    <xf numFmtId="0" fontId="5" fillId="0" borderId="23" xfId="65" applyFont="1" applyBorder="1">
      <alignment/>
      <protection/>
    </xf>
    <xf numFmtId="0" fontId="20" fillId="0" borderId="23" xfId="65" applyFont="1" applyBorder="1">
      <alignment/>
      <protection/>
    </xf>
    <xf numFmtId="0" fontId="20" fillId="0" borderId="24" xfId="65" applyFont="1" applyBorder="1">
      <alignment/>
      <protection/>
    </xf>
    <xf numFmtId="0" fontId="5" fillId="0" borderId="25" xfId="65" applyFont="1" applyBorder="1" applyAlignment="1">
      <alignment horizontal="center"/>
      <protection/>
    </xf>
    <xf numFmtId="168" fontId="4" fillId="0" borderId="25" xfId="65" applyNumberFormat="1" applyFont="1" applyBorder="1">
      <alignment/>
      <protection/>
    </xf>
    <xf numFmtId="0" fontId="4" fillId="0" borderId="25" xfId="65" applyBorder="1">
      <alignment/>
      <protection/>
    </xf>
    <xf numFmtId="2" fontId="4" fillId="0" borderId="25" xfId="65" applyNumberFormat="1" applyBorder="1">
      <alignment/>
      <protection/>
    </xf>
    <xf numFmtId="1" fontId="4" fillId="0" borderId="25" xfId="65" applyNumberFormat="1" applyBorder="1">
      <alignment/>
      <protection/>
    </xf>
    <xf numFmtId="0" fontId="4" fillId="0" borderId="25" xfId="65" applyFont="1" applyBorder="1">
      <alignment/>
      <protection/>
    </xf>
    <xf numFmtId="168" fontId="4" fillId="0" borderId="25" xfId="65" applyNumberFormat="1" applyBorder="1">
      <alignment/>
      <protection/>
    </xf>
    <xf numFmtId="2" fontId="4" fillId="0" borderId="25" xfId="65" applyNumberFormat="1" applyFont="1" applyBorder="1">
      <alignment/>
      <protection/>
    </xf>
    <xf numFmtId="0" fontId="22" fillId="0" borderId="25" xfId="65" applyFont="1" applyBorder="1">
      <alignment/>
      <protection/>
    </xf>
    <xf numFmtId="0" fontId="21" fillId="0" borderId="26" xfId="65" applyFont="1" applyBorder="1">
      <alignment/>
      <protection/>
    </xf>
    <xf numFmtId="0" fontId="22" fillId="0" borderId="17" xfId="65" applyFont="1" applyBorder="1">
      <alignment/>
      <protection/>
    </xf>
    <xf numFmtId="0" fontId="22" fillId="0" borderId="17" xfId="65" applyFont="1" applyBorder="1" applyAlignment="1">
      <alignment horizontal="center"/>
      <protection/>
    </xf>
    <xf numFmtId="0" fontId="22" fillId="0" borderId="27" xfId="65" applyFont="1" applyBorder="1" applyAlignment="1">
      <alignment horizontal="center"/>
      <protection/>
    </xf>
    <xf numFmtId="0" fontId="22" fillId="0" borderId="26" xfId="65" applyFont="1" applyBorder="1" applyAlignment="1">
      <alignment horizontal="center"/>
      <protection/>
    </xf>
    <xf numFmtId="0" fontId="22" fillId="0" borderId="26" xfId="65" applyFont="1" applyBorder="1" applyAlignment="1">
      <alignment horizontal="center"/>
      <protection/>
    </xf>
    <xf numFmtId="0" fontId="22" fillId="0" borderId="17" xfId="65" applyFont="1" applyBorder="1" applyAlignment="1">
      <alignment horizontal="center"/>
      <protection/>
    </xf>
    <xf numFmtId="0" fontId="22" fillId="0" borderId="27" xfId="65" applyFont="1" applyBorder="1" applyAlignment="1">
      <alignment horizontal="center"/>
      <protection/>
    </xf>
    <xf numFmtId="0" fontId="4" fillId="0" borderId="28" xfId="65" applyBorder="1">
      <alignment/>
      <protection/>
    </xf>
    <xf numFmtId="0" fontId="5" fillId="0" borderId="29" xfId="65" applyFont="1" applyBorder="1">
      <alignment/>
      <protection/>
    </xf>
    <xf numFmtId="0" fontId="20" fillId="0" borderId="29" xfId="65" applyFont="1" applyBorder="1" applyAlignment="1">
      <alignment horizontal="center"/>
      <protection/>
    </xf>
    <xf numFmtId="0" fontId="20" fillId="0" borderId="30" xfId="65" applyFont="1" applyBorder="1" applyAlignment="1">
      <alignment horizontal="center"/>
      <protection/>
    </xf>
    <xf numFmtId="0" fontId="15" fillId="0" borderId="19" xfId="0" applyFont="1" applyBorder="1" applyAlignment="1">
      <alignment horizontal="center"/>
    </xf>
    <xf numFmtId="0" fontId="15" fillId="0" borderId="19" xfId="0" applyFont="1" applyBorder="1" applyAlignment="1">
      <alignment horizontal="left"/>
    </xf>
    <xf numFmtId="0" fontId="19" fillId="0" borderId="17" xfId="0" applyFont="1" applyBorder="1" applyAlignment="1">
      <alignment horizontal="left"/>
    </xf>
    <xf numFmtId="0" fontId="5" fillId="0" borderId="25" xfId="65" applyFont="1" applyBorder="1">
      <alignment/>
      <protection/>
    </xf>
    <xf numFmtId="164" fontId="15" fillId="0" borderId="17" xfId="0" applyNumberFormat="1" applyFont="1" applyBorder="1" applyAlignment="1">
      <alignment horizontal="center"/>
    </xf>
    <xf numFmtId="0" fontId="15" fillId="0" borderId="15" xfId="0" applyFont="1" applyBorder="1" applyAlignment="1" quotePrefix="1">
      <alignment horizontal="center"/>
    </xf>
    <xf numFmtId="49" fontId="15" fillId="0" borderId="13" xfId="0" applyNumberFormat="1" applyFont="1" applyBorder="1" applyAlignment="1">
      <alignment horizontal="center"/>
    </xf>
    <xf numFmtId="164" fontId="15" fillId="0" borderId="21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19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31" xfId="0" applyBorder="1" applyAlignment="1">
      <alignment/>
    </xf>
    <xf numFmtId="0" fontId="25" fillId="0" borderId="0" xfId="0" applyFont="1" applyAlignment="1">
      <alignment/>
    </xf>
    <xf numFmtId="0" fontId="12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18" fillId="0" borderId="32" xfId="0" applyFont="1" applyBorder="1" applyAlignment="1" quotePrefix="1">
      <alignment horizontal="left"/>
    </xf>
    <xf numFmtId="0" fontId="10" fillId="0" borderId="13" xfId="0" applyFont="1" applyBorder="1" applyAlignment="1">
      <alignment horizontal="left"/>
    </xf>
    <xf numFmtId="0" fontId="18" fillId="0" borderId="14" xfId="0" applyFont="1" applyBorder="1" applyAlignment="1" quotePrefix="1">
      <alignment horizontal="left"/>
    </xf>
    <xf numFmtId="0" fontId="10" fillId="0" borderId="17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Alignment="1">
      <alignment horizontal="center"/>
    </xf>
    <xf numFmtId="0" fontId="15" fillId="0" borderId="18" xfId="0" applyFont="1" applyFill="1" applyBorder="1" applyAlignment="1">
      <alignment/>
    </xf>
    <xf numFmtId="0" fontId="15" fillId="0" borderId="17" xfId="0" applyFont="1" applyFill="1" applyBorder="1" applyAlignment="1">
      <alignment/>
    </xf>
    <xf numFmtId="0" fontId="15" fillId="0" borderId="20" xfId="0" applyFont="1" applyFill="1" applyBorder="1" applyAlignment="1">
      <alignment/>
    </xf>
    <xf numFmtId="0" fontId="15" fillId="0" borderId="0" xfId="0" applyFont="1" applyFill="1" applyAlignment="1">
      <alignment/>
    </xf>
    <xf numFmtId="0" fontId="10" fillId="0" borderId="11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5" fillId="0" borderId="19" xfId="0" applyFont="1" applyFill="1" applyBorder="1" applyAlignment="1">
      <alignment/>
    </xf>
    <xf numFmtId="0" fontId="15" fillId="0" borderId="16" xfId="0" applyFont="1" applyFill="1" applyBorder="1" applyAlignment="1">
      <alignment horizontal="center"/>
    </xf>
    <xf numFmtId="0" fontId="15" fillId="0" borderId="16" xfId="0" applyFont="1" applyFill="1" applyBorder="1" applyAlignment="1" quotePrefix="1">
      <alignment horizontal="center"/>
    </xf>
    <xf numFmtId="0" fontId="15" fillId="0" borderId="11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15" fillId="0" borderId="17" xfId="0" applyFont="1" applyFill="1" applyBorder="1" applyAlignment="1" quotePrefix="1">
      <alignment horizontal="left"/>
    </xf>
    <xf numFmtId="0" fontId="15" fillId="0" borderId="17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5" fillId="0" borderId="18" xfId="0" applyFont="1" applyFill="1" applyBorder="1" applyAlignment="1" quotePrefix="1">
      <alignment horizontal="left"/>
    </xf>
    <xf numFmtId="0" fontId="15" fillId="0" borderId="11" xfId="0" applyFont="1" applyFill="1" applyBorder="1" applyAlignment="1" quotePrefix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left"/>
    </xf>
    <xf numFmtId="0" fontId="15" fillId="0" borderId="18" xfId="0" applyFont="1" applyFill="1" applyBorder="1" applyAlignment="1">
      <alignment horizontal="left"/>
    </xf>
    <xf numFmtId="0" fontId="0" fillId="0" borderId="0" xfId="0" applyFill="1" applyAlignment="1">
      <alignment/>
    </xf>
    <xf numFmtId="0" fontId="15" fillId="0" borderId="0" xfId="0" applyFont="1" applyFill="1" applyAlignment="1">
      <alignment horizontal="center"/>
    </xf>
    <xf numFmtId="0" fontId="0" fillId="0" borderId="17" xfId="0" applyFill="1" applyBorder="1" applyAlignment="1">
      <alignment/>
    </xf>
    <xf numFmtId="0" fontId="15" fillId="0" borderId="17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12" xfId="0" applyFont="1" applyFill="1" applyBorder="1" applyAlignment="1" quotePrefix="1">
      <alignment horizontal="center"/>
    </xf>
    <xf numFmtId="0" fontId="15" fillId="0" borderId="0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25" fillId="0" borderId="18" xfId="0" applyFont="1" applyBorder="1" applyAlignment="1" quotePrefix="1">
      <alignment horizontal="left"/>
    </xf>
    <xf numFmtId="0" fontId="25" fillId="0" borderId="19" xfId="0" applyFont="1" applyBorder="1" applyAlignment="1">
      <alignment/>
    </xf>
    <xf numFmtId="0" fontId="25" fillId="0" borderId="18" xfId="0" applyFont="1" applyFill="1" applyBorder="1" applyAlignment="1">
      <alignment/>
    </xf>
    <xf numFmtId="0" fontId="25" fillId="0" borderId="19" xfId="0" applyFont="1" applyFill="1" applyBorder="1" applyAlignment="1">
      <alignment/>
    </xf>
    <xf numFmtId="0" fontId="25" fillId="0" borderId="17" xfId="0" applyFont="1" applyBorder="1" applyAlignment="1" quotePrefix="1">
      <alignment horizontal="left"/>
    </xf>
    <xf numFmtId="0" fontId="25" fillId="0" borderId="17" xfId="0" applyFont="1" applyFill="1" applyBorder="1" applyAlignment="1">
      <alignment/>
    </xf>
    <xf numFmtId="0" fontId="1" fillId="0" borderId="17" xfId="0" applyFont="1" applyBorder="1" applyAlignment="1">
      <alignment/>
    </xf>
    <xf numFmtId="0" fontId="26" fillId="0" borderId="0" xfId="0" applyFont="1" applyAlignment="1">
      <alignment/>
    </xf>
    <xf numFmtId="0" fontId="26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6" xfId="0" applyFont="1" applyBorder="1" applyAlignment="1" quotePrefix="1">
      <alignment horizontal="left"/>
    </xf>
    <xf numFmtId="0" fontId="1" fillId="0" borderId="16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7" xfId="0" applyFont="1" applyBorder="1" applyAlignment="1">
      <alignment/>
    </xf>
    <xf numFmtId="0" fontId="26" fillId="0" borderId="18" xfId="0" applyFont="1" applyBorder="1" applyAlignment="1" quotePrefix="1">
      <alignment horizontal="left"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25" fillId="0" borderId="11" xfId="0" applyFont="1" applyBorder="1" applyAlignment="1" quotePrefix="1">
      <alignment horizontal="left"/>
    </xf>
    <xf numFmtId="0" fontId="25" fillId="0" borderId="0" xfId="0" applyFont="1" applyAlignment="1" quotePrefix="1">
      <alignment horizontal="right"/>
    </xf>
    <xf numFmtId="0" fontId="25" fillId="0" borderId="25" xfId="0" applyFont="1" applyBorder="1" applyAlignment="1">
      <alignment horizontal="left"/>
    </xf>
    <xf numFmtId="0" fontId="1" fillId="0" borderId="21" xfId="0" applyFont="1" applyBorder="1" applyAlignment="1">
      <alignment/>
    </xf>
    <xf numFmtId="0" fontId="25" fillId="0" borderId="0" xfId="0" applyFont="1" applyBorder="1" applyAlignment="1">
      <alignment/>
    </xf>
    <xf numFmtId="175" fontId="4" fillId="0" borderId="0" xfId="65" applyNumberFormat="1" applyFont="1">
      <alignment/>
      <protection/>
    </xf>
    <xf numFmtId="175" fontId="19" fillId="0" borderId="19" xfId="0" applyNumberFormat="1" applyFont="1" applyBorder="1" applyAlignment="1">
      <alignment/>
    </xf>
    <xf numFmtId="175" fontId="19" fillId="0" borderId="19" xfId="0" applyNumberFormat="1" applyFont="1" applyBorder="1" applyAlignment="1" quotePrefix="1">
      <alignment horizontal="center"/>
    </xf>
    <xf numFmtId="0" fontId="25" fillId="0" borderId="18" xfId="0" applyFont="1" applyBorder="1" applyAlignment="1">
      <alignment horizontal="left"/>
    </xf>
    <xf numFmtId="175" fontId="19" fillId="0" borderId="18" xfId="0" applyNumberFormat="1" applyFont="1" applyBorder="1" applyAlignment="1" quotePrefix="1">
      <alignment horizontal="left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 horizontal="left"/>
    </xf>
    <xf numFmtId="0" fontId="19" fillId="0" borderId="0" xfId="0" applyFont="1" applyBorder="1" applyAlignment="1" quotePrefix="1">
      <alignment horizontal="left"/>
    </xf>
    <xf numFmtId="0" fontId="0" fillId="0" borderId="0" xfId="0" applyFont="1" applyBorder="1" applyAlignment="1" quotePrefix="1">
      <alignment horizontal="left"/>
    </xf>
    <xf numFmtId="0" fontId="25" fillId="0" borderId="17" xfId="0" applyFont="1" applyFill="1" applyBorder="1" applyAlignment="1" quotePrefix="1">
      <alignment horizontal="left"/>
    </xf>
    <xf numFmtId="0" fontId="10" fillId="0" borderId="17" xfId="0" applyFont="1" applyFill="1" applyBorder="1" applyAlignment="1" quotePrefix="1">
      <alignment horizontal="left"/>
    </xf>
    <xf numFmtId="2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Alignment="1" quotePrefix="1">
      <alignment horizontal="center"/>
    </xf>
    <xf numFmtId="0" fontId="15" fillId="0" borderId="21" xfId="0" applyFont="1" applyFill="1" applyBorder="1" applyAlignment="1">
      <alignment horizontal="center"/>
    </xf>
    <xf numFmtId="0" fontId="19" fillId="0" borderId="17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2" fontId="0" fillId="0" borderId="16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168" fontId="0" fillId="0" borderId="16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19" fillId="0" borderId="0" xfId="0" applyNumberFormat="1" applyFont="1" applyFill="1" applyAlignment="1">
      <alignment horizontal="center"/>
    </xf>
    <xf numFmtId="0" fontId="25" fillId="0" borderId="18" xfId="0" applyFont="1" applyFill="1" applyBorder="1" applyAlignment="1" quotePrefix="1">
      <alignment horizontal="left"/>
    </xf>
    <xf numFmtId="0" fontId="15" fillId="0" borderId="17" xfId="0" applyFont="1" applyFill="1" applyBorder="1" applyAlignment="1">
      <alignment horizontal="left"/>
    </xf>
    <xf numFmtId="168" fontId="0" fillId="0" borderId="19" xfId="0" applyNumberFormat="1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19" fillId="0" borderId="1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0" fontId="15" fillId="0" borderId="15" xfId="0" applyFont="1" applyFill="1" applyBorder="1" applyAlignment="1" quotePrefix="1">
      <alignment horizontal="center"/>
    </xf>
    <xf numFmtId="164" fontId="15" fillId="0" borderId="17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49" fontId="15" fillId="0" borderId="13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4" fontId="15" fillId="0" borderId="2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25" fillId="0" borderId="25" xfId="0" applyFont="1" applyBorder="1" applyAlignment="1">
      <alignment/>
    </xf>
    <xf numFmtId="0" fontId="15" fillId="0" borderId="12" xfId="0" applyFont="1" applyBorder="1" applyAlignment="1">
      <alignment horizontal="left"/>
    </xf>
    <xf numFmtId="0" fontId="15" fillId="0" borderId="12" xfId="0" applyFont="1" applyFill="1" applyBorder="1" applyAlignment="1">
      <alignment/>
    </xf>
    <xf numFmtId="0" fontId="15" fillId="0" borderId="11" xfId="0" applyFont="1" applyBorder="1" applyAlignment="1" quotePrefix="1">
      <alignment horizontal="center"/>
    </xf>
    <xf numFmtId="49" fontId="15" fillId="0" borderId="13" xfId="0" applyNumberFormat="1" applyFont="1" applyBorder="1" applyAlignment="1">
      <alignment horizontal="center"/>
    </xf>
    <xf numFmtId="0" fontId="15" fillId="0" borderId="12" xfId="0" applyFont="1" applyBorder="1" applyAlignment="1">
      <alignment/>
    </xf>
    <xf numFmtId="0" fontId="15" fillId="0" borderId="21" xfId="0" applyFont="1" applyFill="1" applyBorder="1" applyAlignment="1">
      <alignment/>
    </xf>
    <xf numFmtId="1" fontId="0" fillId="0" borderId="16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19" xfId="0" applyFill="1" applyBorder="1" applyAlignment="1" quotePrefix="1">
      <alignment horizontal="left"/>
    </xf>
    <xf numFmtId="1" fontId="4" fillId="0" borderId="25" xfId="65" applyNumberFormat="1" applyFont="1" applyBorder="1">
      <alignment/>
      <protection/>
    </xf>
    <xf numFmtId="20" fontId="0" fillId="0" borderId="0" xfId="0" applyNumberFormat="1" applyAlignment="1">
      <alignment/>
    </xf>
    <xf numFmtId="20" fontId="6" fillId="0" borderId="0" xfId="65" applyNumberFormat="1" applyFont="1" applyBorder="1" applyAlignment="1">
      <alignment horizontal="center"/>
      <protection/>
    </xf>
    <xf numFmtId="2" fontId="0" fillId="0" borderId="0" xfId="0" applyNumberFormat="1" applyAlignment="1">
      <alignment/>
    </xf>
    <xf numFmtId="2" fontId="6" fillId="0" borderId="0" xfId="65" applyNumberFormat="1" applyFont="1" applyAlignment="1">
      <alignment horizontal="center"/>
      <protection/>
    </xf>
    <xf numFmtId="176" fontId="4" fillId="0" borderId="25" xfId="42" applyNumberFormat="1" applyFont="1" applyBorder="1" applyAlignment="1">
      <alignment horizontal="right"/>
    </xf>
    <xf numFmtId="1" fontId="4" fillId="0" borderId="25" xfId="65" applyNumberFormat="1" applyFont="1" applyFill="1" applyBorder="1">
      <alignment/>
      <protection/>
    </xf>
    <xf numFmtId="2" fontId="4" fillId="0" borderId="25" xfId="0" applyNumberFormat="1" applyFont="1" applyBorder="1" applyAlignment="1">
      <alignment/>
    </xf>
    <xf numFmtId="1" fontId="4" fillId="0" borderId="25" xfId="0" applyNumberFormat="1" applyFont="1" applyBorder="1" applyAlignment="1">
      <alignment/>
    </xf>
    <xf numFmtId="168" fontId="4" fillId="0" borderId="25" xfId="65" applyNumberFormat="1" applyFont="1" applyFill="1" applyBorder="1">
      <alignment/>
      <protection/>
    </xf>
    <xf numFmtId="2" fontId="4" fillId="0" borderId="25" xfId="65" applyNumberFormat="1" applyFont="1" applyFill="1" applyBorder="1">
      <alignment/>
      <protection/>
    </xf>
    <xf numFmtId="164" fontId="4" fillId="0" borderId="25" xfId="65" applyNumberFormat="1" applyFont="1" applyFill="1" applyBorder="1">
      <alignment/>
      <protection/>
    </xf>
    <xf numFmtId="0" fontId="4" fillId="0" borderId="25" xfId="65" applyFill="1" applyBorder="1">
      <alignment/>
      <protection/>
    </xf>
    <xf numFmtId="2" fontId="4" fillId="0" borderId="25" xfId="65" applyNumberFormat="1" applyFill="1" applyBorder="1">
      <alignment/>
      <protection/>
    </xf>
    <xf numFmtId="1" fontId="4" fillId="0" borderId="25" xfId="65" applyNumberFormat="1" applyFill="1" applyBorder="1">
      <alignment/>
      <protection/>
    </xf>
    <xf numFmtId="168" fontId="4" fillId="0" borderId="25" xfId="65" applyNumberFormat="1" applyFill="1" applyBorder="1">
      <alignment/>
      <protection/>
    </xf>
    <xf numFmtId="2" fontId="4" fillId="0" borderId="0" xfId="65" applyNumberFormat="1" applyFont="1" applyAlignment="1" quotePrefix="1">
      <alignment horizontal="left"/>
      <protection/>
    </xf>
    <xf numFmtId="2" fontId="21" fillId="0" borderId="26" xfId="65" applyNumberFormat="1" applyFont="1" applyBorder="1">
      <alignment/>
      <protection/>
    </xf>
    <xf numFmtId="2" fontId="22" fillId="0" borderId="17" xfId="65" applyNumberFormat="1" applyFont="1" applyBorder="1">
      <alignment/>
      <protection/>
    </xf>
    <xf numFmtId="2" fontId="22" fillId="0" borderId="17" xfId="65" applyNumberFormat="1" applyFont="1" applyBorder="1" applyAlignment="1">
      <alignment horizontal="center"/>
      <protection/>
    </xf>
    <xf numFmtId="2" fontId="22" fillId="0" borderId="27" xfId="65" applyNumberFormat="1" applyFont="1" applyBorder="1" applyAlignment="1">
      <alignment horizontal="center"/>
      <protection/>
    </xf>
    <xf numFmtId="2" fontId="4" fillId="0" borderId="0" xfId="65" applyNumberFormat="1" applyFont="1">
      <alignment/>
      <protection/>
    </xf>
    <xf numFmtId="2" fontId="4" fillId="33" borderId="0" xfId="65" applyNumberFormat="1" applyFill="1">
      <alignment/>
      <protection/>
    </xf>
    <xf numFmtId="2" fontId="4" fillId="0" borderId="0" xfId="65" applyNumberFormat="1" applyFont="1" quotePrefix="1">
      <alignment/>
      <protection/>
    </xf>
    <xf numFmtId="168" fontId="4" fillId="34" borderId="25" xfId="65" applyNumberFormat="1" applyFont="1" applyFill="1" applyBorder="1">
      <alignment/>
      <protection/>
    </xf>
    <xf numFmtId="0" fontId="4" fillId="34" borderId="25" xfId="65" applyFill="1" applyBorder="1">
      <alignment/>
      <protection/>
    </xf>
    <xf numFmtId="2" fontId="4" fillId="34" borderId="25" xfId="65" applyNumberFormat="1" applyFill="1" applyBorder="1">
      <alignment/>
      <protection/>
    </xf>
    <xf numFmtId="2" fontId="4" fillId="34" borderId="25" xfId="65" applyNumberFormat="1" applyFill="1" applyBorder="1">
      <alignment/>
      <protection/>
    </xf>
    <xf numFmtId="1" fontId="4" fillId="34" borderId="25" xfId="65" applyNumberFormat="1" applyFill="1" applyBorder="1">
      <alignment/>
      <protection/>
    </xf>
    <xf numFmtId="168" fontId="5" fillId="0" borderId="25" xfId="65" applyNumberFormat="1" applyFont="1" applyBorder="1">
      <alignment/>
      <protection/>
    </xf>
    <xf numFmtId="43" fontId="0" fillId="0" borderId="25" xfId="46" applyFont="1" applyBorder="1" applyAlignment="1">
      <alignment/>
    </xf>
    <xf numFmtId="0" fontId="4" fillId="0" borderId="25" xfId="65" applyFont="1" applyFill="1" applyBorder="1">
      <alignment/>
      <protection/>
    </xf>
    <xf numFmtId="2" fontId="4" fillId="0" borderId="25" xfId="0" applyNumberFormat="1" applyFont="1" applyFill="1" applyBorder="1" applyAlignment="1">
      <alignment/>
    </xf>
    <xf numFmtId="1" fontId="4" fillId="0" borderId="25" xfId="0" applyNumberFormat="1" applyFont="1" applyFill="1" applyBorder="1" applyAlignment="1">
      <alignment/>
    </xf>
    <xf numFmtId="188" fontId="4" fillId="0" borderId="0" xfId="65" applyNumberFormat="1">
      <alignment/>
      <protection/>
    </xf>
    <xf numFmtId="188" fontId="4" fillId="0" borderId="0" xfId="65" applyNumberFormat="1" applyBorder="1">
      <alignment/>
      <protection/>
    </xf>
    <xf numFmtId="188" fontId="6" fillId="0" borderId="0" xfId="65" applyNumberFormat="1" applyFont="1" applyAlignment="1">
      <alignment horizontal="center"/>
      <protection/>
    </xf>
    <xf numFmtId="187" fontId="4" fillId="0" borderId="0" xfId="65" applyNumberFormat="1">
      <alignment/>
      <protection/>
    </xf>
    <xf numFmtId="187" fontId="4" fillId="0" borderId="0" xfId="65" applyNumberFormat="1" applyBorder="1">
      <alignment/>
      <protection/>
    </xf>
    <xf numFmtId="187" fontId="6" fillId="0" borderId="0" xfId="65" applyNumberFormat="1" applyFont="1" applyAlignment="1">
      <alignment horizontal="center"/>
      <protection/>
    </xf>
    <xf numFmtId="2" fontId="4" fillId="34" borderId="25" xfId="65" applyNumberFormat="1" applyFont="1" applyFill="1" applyBorder="1">
      <alignment/>
      <protection/>
    </xf>
    <xf numFmtId="0" fontId="27" fillId="0" borderId="14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15" fillId="0" borderId="32" xfId="0" applyFont="1" applyBorder="1" applyAlignment="1" quotePrefix="1">
      <alignment horizontal="center"/>
    </xf>
    <xf numFmtId="0" fontId="15" fillId="0" borderId="31" xfId="0" applyFont="1" applyBorder="1" applyAlignment="1" quotePrefix="1">
      <alignment horizontal="center"/>
    </xf>
    <xf numFmtId="0" fontId="15" fillId="0" borderId="32" xfId="0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3 2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2 2" xfId="63"/>
    <cellStyle name="Normal 3" xfId="64"/>
    <cellStyle name="Normal_DMR4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61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30" sqref="C30"/>
    </sheetView>
  </sheetViews>
  <sheetFormatPr defaultColWidth="9.140625" defaultRowHeight="12.75"/>
  <cols>
    <col min="1" max="1" width="5.7109375" style="57" customWidth="1"/>
    <col min="2" max="2" width="10.00390625" style="70" customWidth="1"/>
    <col min="3" max="3" width="9.8515625" style="57" customWidth="1"/>
    <col min="4" max="4" width="8.7109375" style="57" customWidth="1"/>
    <col min="5" max="5" width="10.7109375" style="57" customWidth="1"/>
    <col min="6" max="6" width="9.00390625" style="57" customWidth="1"/>
    <col min="7" max="7" width="50.00390625" style="57" customWidth="1"/>
    <col min="8" max="11" width="7.7109375" style="57" customWidth="1"/>
    <col min="12" max="12" width="7.7109375" style="0" customWidth="1"/>
    <col min="13" max="13" width="9.140625" style="57" customWidth="1"/>
    <col min="14" max="14" width="18.421875" style="303" hidden="1" customWidth="1"/>
    <col min="15" max="15" width="10.140625" style="306" hidden="1" customWidth="1"/>
    <col min="16" max="21" width="8.7109375" style="57" customWidth="1"/>
    <col min="22" max="22" width="9.140625" style="57" customWidth="1"/>
    <col min="23" max="23" width="2.7109375" style="56" customWidth="1"/>
    <col min="24" max="26" width="6.7109375" style="57" customWidth="1"/>
    <col min="27" max="27" width="2.7109375" style="57" customWidth="1"/>
    <col min="28" max="37" width="6.7109375" style="57" customWidth="1"/>
    <col min="38" max="38" width="5.7109375" style="57" customWidth="1"/>
    <col min="39" max="39" width="6.7109375" style="57" customWidth="1"/>
    <col min="40" max="40" width="7.140625" style="57" customWidth="1"/>
    <col min="41" max="41" width="6.140625" style="57" customWidth="1"/>
    <col min="42" max="42" width="6.7109375" style="57" customWidth="1"/>
    <col min="43" max="43" width="8.8515625" style="57" customWidth="1"/>
    <col min="44" max="16384" width="9.140625" style="57" customWidth="1"/>
  </cols>
  <sheetData>
    <row r="1" spans="1:47" ht="12.75">
      <c r="A1" s="56" t="s">
        <v>142</v>
      </c>
      <c r="B1" s="56">
        <v>2023</v>
      </c>
      <c r="C1" s="56"/>
      <c r="W1" s="57"/>
      <c r="AB1" s="56"/>
      <c r="AC1"/>
      <c r="AD1"/>
      <c r="AE1"/>
      <c r="AF1" s="63"/>
      <c r="AG1" s="56"/>
      <c r="AH1" s="58"/>
      <c r="AI1" s="58"/>
      <c r="AJ1" s="56"/>
      <c r="AK1" s="56"/>
      <c r="AL1" s="58"/>
      <c r="AU1" s="56"/>
    </row>
    <row r="2" spans="2:51" ht="12.75">
      <c r="B2" s="285"/>
      <c r="C2" s="56" t="s">
        <v>0</v>
      </c>
      <c r="D2" s="56"/>
      <c r="E2" s="56"/>
      <c r="F2" s="56"/>
      <c r="G2" s="56"/>
      <c r="W2" s="57"/>
      <c r="AB2" s="56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V2" s="56"/>
      <c r="AW2" s="56"/>
      <c r="AX2" s="56"/>
      <c r="AY2" s="56"/>
    </row>
    <row r="3" spans="2:42" ht="12.75">
      <c r="B3" s="285"/>
      <c r="C3" s="56" t="s">
        <v>1</v>
      </c>
      <c r="D3" s="56" t="s">
        <v>59</v>
      </c>
      <c r="E3" s="56"/>
      <c r="F3" s="56"/>
      <c r="G3" s="56"/>
      <c r="W3" s="57"/>
      <c r="AB3" s="56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</row>
    <row r="4" spans="23:35" ht="13.5" thickBot="1">
      <c r="W4" s="57"/>
      <c r="AA4" s="61"/>
      <c r="AB4" s="105"/>
      <c r="AC4" s="62"/>
      <c r="AD4" s="62"/>
      <c r="AF4" s="94"/>
      <c r="AI4" s="81"/>
    </row>
    <row r="5" spans="1:49" ht="12.75">
      <c r="A5" s="118"/>
      <c r="B5" s="286"/>
      <c r="C5" s="135" t="s">
        <v>67</v>
      </c>
      <c r="D5" s="136" t="s">
        <v>69</v>
      </c>
      <c r="E5" s="136" t="s">
        <v>73</v>
      </c>
      <c r="F5" s="136" t="s">
        <v>67</v>
      </c>
      <c r="G5" s="139"/>
      <c r="I5" s="63"/>
      <c r="J5"/>
      <c r="K5"/>
      <c r="M5" s="63"/>
      <c r="N5" s="304"/>
      <c r="O5" s="307"/>
      <c r="P5" s="63"/>
      <c r="Q5"/>
      <c r="R5"/>
      <c r="S5"/>
      <c r="T5"/>
      <c r="U5" s="63"/>
      <c r="W5" s="57"/>
      <c r="AA5" s="61"/>
      <c r="AB5" s="105"/>
      <c r="AF5" s="94"/>
      <c r="AW5" s="64"/>
    </row>
    <row r="6" spans="1:44" ht="12.75">
      <c r="A6" s="119"/>
      <c r="B6" s="287" t="s">
        <v>62</v>
      </c>
      <c r="C6" s="133" t="s">
        <v>68</v>
      </c>
      <c r="D6" s="137" t="s">
        <v>70</v>
      </c>
      <c r="E6" s="137" t="s">
        <v>70</v>
      </c>
      <c r="F6" s="137" t="s">
        <v>83</v>
      </c>
      <c r="G6" s="140"/>
      <c r="I6" s="65"/>
      <c r="J6" s="59"/>
      <c r="K6" s="59"/>
      <c r="M6" s="59"/>
      <c r="N6" s="305"/>
      <c r="O6" s="308"/>
      <c r="P6" s="65"/>
      <c r="Q6" s="59"/>
      <c r="R6" s="59"/>
      <c r="S6" s="59"/>
      <c r="T6" s="59"/>
      <c r="U6" s="65"/>
      <c r="V6" s="59"/>
      <c r="W6" s="59"/>
      <c r="X6" s="59"/>
      <c r="Y6" s="59"/>
      <c r="Z6" s="59"/>
      <c r="AA6" s="61"/>
      <c r="AB6" s="105"/>
      <c r="AF6" s="94"/>
      <c r="AJ6" s="66"/>
      <c r="AK6" s="66"/>
      <c r="AR6" s="64"/>
    </row>
    <row r="7" spans="1:46" ht="12.75">
      <c r="A7" s="120"/>
      <c r="B7" s="288" t="s">
        <v>63</v>
      </c>
      <c r="C7" s="133" t="s">
        <v>65</v>
      </c>
      <c r="D7" s="137" t="s">
        <v>71</v>
      </c>
      <c r="E7" s="137" t="s">
        <v>71</v>
      </c>
      <c r="F7" s="137" t="s">
        <v>75</v>
      </c>
      <c r="G7" s="141"/>
      <c r="I7" s="65"/>
      <c r="J7" s="59"/>
      <c r="K7" s="59"/>
      <c r="M7" s="59"/>
      <c r="N7" s="305"/>
      <c r="O7" s="308"/>
      <c r="P7" s="65"/>
      <c r="Q7" s="59"/>
      <c r="R7" s="59"/>
      <c r="S7" s="59"/>
      <c r="T7" s="59"/>
      <c r="U7" s="65"/>
      <c r="V7" s="65"/>
      <c r="W7" s="65"/>
      <c r="X7" s="65"/>
      <c r="Y7" s="65"/>
      <c r="Z7" s="65"/>
      <c r="AA7" s="61"/>
      <c r="AB7" s="105"/>
      <c r="AF7" s="94"/>
      <c r="AR7" s="64"/>
      <c r="AT7" s="67"/>
    </row>
    <row r="8" spans="1:49" ht="13.5" thickBot="1">
      <c r="A8" s="121" t="s">
        <v>4</v>
      </c>
      <c r="B8" s="289" t="s">
        <v>64</v>
      </c>
      <c r="C8" s="134" t="s">
        <v>66</v>
      </c>
      <c r="D8" s="138" t="s">
        <v>72</v>
      </c>
      <c r="E8" s="138" t="s">
        <v>74</v>
      </c>
      <c r="F8" s="138" t="s">
        <v>76</v>
      </c>
      <c r="G8" s="142" t="s">
        <v>61</v>
      </c>
      <c r="I8" s="65"/>
      <c r="J8" s="59"/>
      <c r="K8" s="59"/>
      <c r="M8" s="59"/>
      <c r="N8" s="305"/>
      <c r="O8" s="308"/>
      <c r="P8" s="65"/>
      <c r="Q8" s="59"/>
      <c r="R8" s="59"/>
      <c r="S8" s="59"/>
      <c r="T8" s="59"/>
      <c r="U8" s="65"/>
      <c r="V8" s="65"/>
      <c r="W8" s="65"/>
      <c r="X8" s="65"/>
      <c r="Y8" s="65"/>
      <c r="Z8" s="65"/>
      <c r="AA8" s="61"/>
      <c r="AB8" s="105"/>
      <c r="AF8" s="94"/>
      <c r="AG8" s="73"/>
      <c r="AK8" s="66"/>
      <c r="AL8" s="66"/>
      <c r="AR8" s="64"/>
      <c r="AS8" s="64"/>
      <c r="AT8" s="64"/>
      <c r="AU8" s="64"/>
      <c r="AV8" s="68"/>
      <c r="AW8" s="64"/>
    </row>
    <row r="9" spans="1:32" ht="12.75">
      <c r="A9" s="60" t="s">
        <v>6</v>
      </c>
      <c r="B9" s="290"/>
      <c r="C9" s="73"/>
      <c r="D9" s="73"/>
      <c r="E9" s="73"/>
      <c r="F9" s="73"/>
      <c r="G9" s="88"/>
      <c r="I9" s="63"/>
      <c r="P9" s="63"/>
      <c r="U9" s="63"/>
      <c r="W9" s="57"/>
      <c r="AA9" s="61"/>
      <c r="AB9" s="105"/>
      <c r="AF9" s="94"/>
    </row>
    <row r="10" spans="1:44" ht="12.75">
      <c r="A10" s="122">
        <v>1</v>
      </c>
      <c r="B10" s="279"/>
      <c r="C10" s="300"/>
      <c r="D10" s="282"/>
      <c r="E10" s="301"/>
      <c r="F10" s="302"/>
      <c r="G10" s="278"/>
      <c r="I10" s="71"/>
      <c r="J10" s="62"/>
      <c r="K10" s="62"/>
      <c r="M10" s="62"/>
      <c r="P10" s="71"/>
      <c r="Q10" s="62"/>
      <c r="R10" s="62"/>
      <c r="S10" s="70"/>
      <c r="T10" s="70"/>
      <c r="U10" s="80"/>
      <c r="V10" s="80"/>
      <c r="W10" s="80"/>
      <c r="X10" s="80"/>
      <c r="Y10" s="80"/>
      <c r="Z10" s="71"/>
      <c r="AA10" s="61"/>
      <c r="AB10" s="105"/>
      <c r="AF10" s="94"/>
      <c r="AL10" s="62"/>
      <c r="AR10" s="66"/>
    </row>
    <row r="11" spans="1:44" ht="12.75">
      <c r="A11" s="122">
        <v>2</v>
      </c>
      <c r="B11" s="279"/>
      <c r="C11" s="300"/>
      <c r="D11" s="282"/>
      <c r="E11" s="301"/>
      <c r="F11" s="302"/>
      <c r="G11" s="278"/>
      <c r="I11" s="71"/>
      <c r="J11" s="62"/>
      <c r="K11" s="62"/>
      <c r="M11" s="62"/>
      <c r="P11" s="71"/>
      <c r="Q11" s="62"/>
      <c r="R11" s="62"/>
      <c r="S11" s="70"/>
      <c r="T11" s="70"/>
      <c r="U11" s="80"/>
      <c r="V11" s="80"/>
      <c r="W11" s="80"/>
      <c r="X11" s="80"/>
      <c r="Y11" s="80"/>
      <c r="Z11" s="71"/>
      <c r="AA11" s="61"/>
      <c r="AB11" s="105"/>
      <c r="AF11" s="94"/>
      <c r="AR11" s="66"/>
    </row>
    <row r="12" spans="1:44" ht="12.75">
      <c r="A12" s="122">
        <v>3</v>
      </c>
      <c r="B12" s="279"/>
      <c r="C12" s="300"/>
      <c r="D12" s="282"/>
      <c r="E12" s="301"/>
      <c r="F12" s="302"/>
      <c r="G12" s="278"/>
      <c r="I12" s="71"/>
      <c r="J12" s="62"/>
      <c r="K12" s="62"/>
      <c r="M12" s="62"/>
      <c r="N12" s="303">
        <v>45251.3484375</v>
      </c>
      <c r="P12" s="71"/>
      <c r="Q12" s="62"/>
      <c r="R12" s="62"/>
      <c r="S12" s="70"/>
      <c r="T12" s="70"/>
      <c r="U12" s="80"/>
      <c r="V12" s="80"/>
      <c r="W12" s="80"/>
      <c r="X12" s="80"/>
      <c r="Y12" s="80"/>
      <c r="Z12" s="71"/>
      <c r="AA12" s="104"/>
      <c r="AB12" s="105"/>
      <c r="AC12" s="62"/>
      <c r="AE12" s="62"/>
      <c r="AF12" s="97"/>
      <c r="AH12" s="62"/>
      <c r="AI12" s="62"/>
      <c r="AR12" s="66"/>
    </row>
    <row r="13" spans="1:44" ht="12.75">
      <c r="A13" s="122">
        <v>4</v>
      </c>
      <c r="B13" s="279"/>
      <c r="C13" s="300"/>
      <c r="D13" s="282"/>
      <c r="E13" s="301"/>
      <c r="F13" s="302"/>
      <c r="G13" s="278"/>
      <c r="I13" s="71"/>
      <c r="J13" s="62"/>
      <c r="K13" s="62"/>
      <c r="M13" s="62"/>
      <c r="N13" s="303">
        <v>45251.04357638889</v>
      </c>
      <c r="O13" s="306">
        <f>N12-N13</f>
        <v>0.30486111110803904</v>
      </c>
      <c r="P13" s="71"/>
      <c r="Q13" s="62"/>
      <c r="R13" s="62"/>
      <c r="S13" s="70"/>
      <c r="T13" s="70"/>
      <c r="U13" s="80"/>
      <c r="V13" s="80"/>
      <c r="W13" s="80"/>
      <c r="X13" s="80"/>
      <c r="Y13" s="80"/>
      <c r="Z13" s="71"/>
      <c r="AA13" s="61"/>
      <c r="AB13" s="105"/>
      <c r="AF13" s="94"/>
      <c r="AR13" s="66"/>
    </row>
    <row r="14" spans="1:44" ht="12.75">
      <c r="A14" s="122">
        <v>5</v>
      </c>
      <c r="B14" s="279"/>
      <c r="C14" s="300"/>
      <c r="D14" s="282"/>
      <c r="E14" s="301"/>
      <c r="F14" s="302"/>
      <c r="G14" s="278"/>
      <c r="I14" s="71"/>
      <c r="J14" s="62"/>
      <c r="K14" s="62"/>
      <c r="M14" s="62"/>
      <c r="P14" s="80"/>
      <c r="Q14" s="62"/>
      <c r="R14" s="62"/>
      <c r="S14" s="70"/>
      <c r="T14" s="70"/>
      <c r="U14" s="80"/>
      <c r="V14" s="80"/>
      <c r="W14" s="80"/>
      <c r="X14" s="80"/>
      <c r="Y14" s="80"/>
      <c r="Z14" s="71"/>
      <c r="AA14" s="61"/>
      <c r="AB14" s="105"/>
      <c r="AF14" s="97"/>
      <c r="AL14" s="66"/>
      <c r="AR14" s="66"/>
    </row>
    <row r="15" spans="1:44" ht="12.75">
      <c r="A15" s="122">
        <v>6</v>
      </c>
      <c r="B15" s="279"/>
      <c r="C15" s="300"/>
      <c r="D15" s="282"/>
      <c r="E15" s="301"/>
      <c r="F15" s="302"/>
      <c r="G15" s="278"/>
      <c r="I15" s="71"/>
      <c r="J15" s="62"/>
      <c r="K15" s="62"/>
      <c r="M15" s="70"/>
      <c r="P15" s="80"/>
      <c r="Q15" s="62"/>
      <c r="R15" s="62"/>
      <c r="S15" s="62"/>
      <c r="T15" s="70"/>
      <c r="U15" s="80"/>
      <c r="V15" s="80"/>
      <c r="W15" s="80"/>
      <c r="X15" s="80"/>
      <c r="Y15" s="80"/>
      <c r="Z15" s="71"/>
      <c r="AA15" s="61"/>
      <c r="AB15" s="105"/>
      <c r="AF15" s="94"/>
      <c r="AR15" s="66"/>
    </row>
    <row r="16" spans="1:44" ht="12.75">
      <c r="A16" s="122">
        <v>7</v>
      </c>
      <c r="B16" s="279"/>
      <c r="C16" s="300"/>
      <c r="D16" s="282"/>
      <c r="E16" s="301"/>
      <c r="F16" s="302"/>
      <c r="G16" s="278"/>
      <c r="I16" s="71"/>
      <c r="J16" s="62"/>
      <c r="K16" s="62"/>
      <c r="M16" s="70"/>
      <c r="P16" s="80"/>
      <c r="Q16" s="80"/>
      <c r="R16" s="62"/>
      <c r="S16" s="70"/>
      <c r="T16" s="70"/>
      <c r="U16" s="80"/>
      <c r="V16" s="80"/>
      <c r="W16" s="80"/>
      <c r="X16" s="80"/>
      <c r="Y16" s="80"/>
      <c r="Z16" s="71"/>
      <c r="AA16" s="61"/>
      <c r="AB16" s="105"/>
      <c r="AC16" s="62"/>
      <c r="AD16" s="62"/>
      <c r="AE16" s="62"/>
      <c r="AF16" s="97"/>
      <c r="AG16" s="62"/>
      <c r="AH16" s="62"/>
      <c r="AR16" s="66"/>
    </row>
    <row r="17" spans="1:44" ht="12.75">
      <c r="A17" s="122">
        <v>8</v>
      </c>
      <c r="B17" s="279"/>
      <c r="C17" s="300"/>
      <c r="D17" s="282"/>
      <c r="E17" s="301"/>
      <c r="F17" s="302"/>
      <c r="G17" s="278"/>
      <c r="I17" s="71"/>
      <c r="J17" s="62"/>
      <c r="K17" s="62"/>
      <c r="M17" s="70"/>
      <c r="P17" s="70"/>
      <c r="Q17" s="71"/>
      <c r="R17" s="62"/>
      <c r="S17" s="70"/>
      <c r="T17" s="70"/>
      <c r="U17" s="80"/>
      <c r="V17" s="80"/>
      <c r="W17" s="80"/>
      <c r="X17" s="80"/>
      <c r="Y17" s="80"/>
      <c r="Z17" s="71"/>
      <c r="AA17" s="61"/>
      <c r="AB17" s="105"/>
      <c r="AC17" s="62"/>
      <c r="AD17" s="62"/>
      <c r="AE17" s="62"/>
      <c r="AF17" s="95"/>
      <c r="AR17" s="66"/>
    </row>
    <row r="18" spans="1:44" ht="12.75">
      <c r="A18" s="122">
        <v>9</v>
      </c>
      <c r="B18" s="279"/>
      <c r="C18" s="300"/>
      <c r="D18" s="282"/>
      <c r="E18" s="301"/>
      <c r="F18" s="302">
        <v>1</v>
      </c>
      <c r="G18" s="278"/>
      <c r="I18" s="71"/>
      <c r="J18" s="62"/>
      <c r="K18" s="62"/>
      <c r="M18" s="62"/>
      <c r="P18" s="70"/>
      <c r="Q18" s="71"/>
      <c r="R18" s="62"/>
      <c r="S18" s="70"/>
      <c r="T18" s="70"/>
      <c r="U18" s="80"/>
      <c r="V18" s="80"/>
      <c r="W18" s="80"/>
      <c r="X18" s="80"/>
      <c r="Y18" s="80"/>
      <c r="Z18" s="71"/>
      <c r="AA18" s="61"/>
      <c r="AB18" s="105"/>
      <c r="AC18" s="62"/>
      <c r="AD18" s="62"/>
      <c r="AE18" s="62"/>
      <c r="AF18" s="97"/>
      <c r="AH18" s="66"/>
      <c r="AI18" s="66"/>
      <c r="AR18" s="66"/>
    </row>
    <row r="19" spans="1:38" ht="12.75">
      <c r="A19" s="122">
        <v>10</v>
      </c>
      <c r="B19" s="279"/>
      <c r="C19" s="300"/>
      <c r="D19" s="282"/>
      <c r="E19" s="301"/>
      <c r="F19" s="302">
        <v>1</v>
      </c>
      <c r="G19" s="278"/>
      <c r="I19" s="71"/>
      <c r="J19" s="62"/>
      <c r="K19" s="62"/>
      <c r="M19" s="70"/>
      <c r="P19" s="71"/>
      <c r="Q19" s="71"/>
      <c r="R19" s="80"/>
      <c r="S19" s="80"/>
      <c r="T19" s="71"/>
      <c r="U19" s="61"/>
      <c r="V19" s="105"/>
      <c r="W19" s="66"/>
      <c r="X19" s="66"/>
      <c r="Y19" s="66"/>
      <c r="Z19" s="96"/>
      <c r="AL19" s="66"/>
    </row>
    <row r="20" spans="1:35" ht="12.75">
      <c r="A20" s="122">
        <v>11</v>
      </c>
      <c r="B20" s="279"/>
      <c r="C20" s="300"/>
      <c r="D20" s="282"/>
      <c r="E20" s="301"/>
      <c r="F20" s="302"/>
      <c r="G20" s="278"/>
      <c r="I20" s="71"/>
      <c r="J20" s="62"/>
      <c r="K20" s="62"/>
      <c r="M20" s="70"/>
      <c r="P20" s="71"/>
      <c r="Q20" s="71"/>
      <c r="R20" s="61"/>
      <c r="S20" s="105"/>
      <c r="T20" s="66"/>
      <c r="U20" s="66"/>
      <c r="V20" s="66"/>
      <c r="W20" s="97"/>
      <c r="X20" s="69"/>
      <c r="Y20" s="69"/>
      <c r="Z20" s="69"/>
      <c r="AI20" s="66"/>
    </row>
    <row r="21" spans="1:35" ht="12.75">
      <c r="A21" s="122">
        <v>12</v>
      </c>
      <c r="B21" s="279"/>
      <c r="C21" s="300"/>
      <c r="D21" s="282"/>
      <c r="E21" s="301"/>
      <c r="F21" s="302"/>
      <c r="G21" s="278"/>
      <c r="I21" s="71"/>
      <c r="J21" s="62"/>
      <c r="K21" s="62"/>
      <c r="M21" s="70"/>
      <c r="P21" s="71"/>
      <c r="Q21" s="71"/>
      <c r="R21" s="61"/>
      <c r="S21" s="105"/>
      <c r="T21" s="66"/>
      <c r="U21" s="66"/>
      <c r="V21" s="66"/>
      <c r="W21" s="96"/>
      <c r="AI21" s="66"/>
    </row>
    <row r="22" spans="1:35" ht="12.75">
      <c r="A22" s="122">
        <v>13</v>
      </c>
      <c r="B22" s="279"/>
      <c r="C22" s="300"/>
      <c r="D22" s="282"/>
      <c r="E22" s="301"/>
      <c r="F22" s="302"/>
      <c r="G22" s="278"/>
      <c r="I22" s="71"/>
      <c r="J22" s="62"/>
      <c r="K22" s="62"/>
      <c r="M22" s="70"/>
      <c r="P22" s="71"/>
      <c r="Q22" s="71"/>
      <c r="R22" s="61"/>
      <c r="S22" s="105"/>
      <c r="T22" s="66"/>
      <c r="U22" s="66"/>
      <c r="V22" s="66"/>
      <c r="W22" s="97"/>
      <c r="X22" s="69"/>
      <c r="Y22" s="69"/>
      <c r="AI22" s="66"/>
    </row>
    <row r="23" spans="1:35" ht="12.75">
      <c r="A23" s="122">
        <v>14</v>
      </c>
      <c r="B23" s="279"/>
      <c r="C23" s="300"/>
      <c r="D23" s="282"/>
      <c r="E23" s="301"/>
      <c r="F23" s="302"/>
      <c r="G23" s="278"/>
      <c r="I23" s="71"/>
      <c r="J23" s="62"/>
      <c r="K23" s="62"/>
      <c r="M23" s="70"/>
      <c r="P23" s="71"/>
      <c r="Q23" s="71"/>
      <c r="R23" s="61"/>
      <c r="S23" s="105"/>
      <c r="T23" s="66"/>
      <c r="U23" s="66"/>
      <c r="V23" s="66"/>
      <c r="W23" s="96"/>
      <c r="AI23" s="66"/>
    </row>
    <row r="24" spans="1:35" ht="12.75">
      <c r="A24" s="122">
        <v>15</v>
      </c>
      <c r="B24" s="279"/>
      <c r="C24" s="300"/>
      <c r="D24" s="282"/>
      <c r="E24" s="301"/>
      <c r="F24" s="302"/>
      <c r="G24" s="112"/>
      <c r="I24" s="71"/>
      <c r="J24" s="62"/>
      <c r="K24" s="62"/>
      <c r="M24" s="70"/>
      <c r="Q24" s="71"/>
      <c r="R24" s="61"/>
      <c r="S24" s="105"/>
      <c r="T24" s="66"/>
      <c r="U24" s="66"/>
      <c r="V24" s="66"/>
      <c r="W24" s="97"/>
      <c r="X24" s="69"/>
      <c r="Y24" s="69"/>
      <c r="Z24" s="69"/>
      <c r="AI24" s="66"/>
    </row>
    <row r="25" spans="1:35" ht="12.75">
      <c r="A25" s="122">
        <v>16</v>
      </c>
      <c r="B25" s="279"/>
      <c r="C25" s="300"/>
      <c r="D25" s="282"/>
      <c r="E25" s="301"/>
      <c r="F25" s="302"/>
      <c r="G25" s="278"/>
      <c r="I25" s="71"/>
      <c r="J25" s="62"/>
      <c r="K25" s="62"/>
      <c r="M25" s="62"/>
      <c r="Q25" s="71"/>
      <c r="R25" s="61"/>
      <c r="S25" s="105"/>
      <c r="T25" s="66"/>
      <c r="U25" s="66"/>
      <c r="V25" s="66"/>
      <c r="W25" s="96"/>
      <c r="AI25" s="66"/>
    </row>
    <row r="26" spans="1:35" ht="12.75">
      <c r="A26" s="122">
        <v>17</v>
      </c>
      <c r="B26" s="279"/>
      <c r="C26" s="300"/>
      <c r="D26" s="282"/>
      <c r="E26" s="301"/>
      <c r="F26" s="302"/>
      <c r="G26" s="278"/>
      <c r="I26" s="71"/>
      <c r="J26" s="62"/>
      <c r="K26" s="62"/>
      <c r="M26" s="70"/>
      <c r="Q26" s="71"/>
      <c r="R26" s="61"/>
      <c r="S26" s="105"/>
      <c r="T26" s="66"/>
      <c r="U26" s="66"/>
      <c r="V26" s="66"/>
      <c r="W26" s="97"/>
      <c r="X26" s="69"/>
      <c r="Y26" s="69"/>
      <c r="Z26" s="69"/>
      <c r="AI26" s="66"/>
    </row>
    <row r="27" spans="1:35" ht="12.75">
      <c r="A27" s="122">
        <v>18</v>
      </c>
      <c r="B27" s="279"/>
      <c r="C27" s="300"/>
      <c r="D27" s="282"/>
      <c r="E27" s="301"/>
      <c r="F27" s="302"/>
      <c r="G27" s="278"/>
      <c r="I27" s="71"/>
      <c r="J27" s="62"/>
      <c r="K27" s="62"/>
      <c r="M27" s="70"/>
      <c r="Q27" s="71"/>
      <c r="R27" s="61"/>
      <c r="S27" s="105"/>
      <c r="W27" s="94"/>
      <c r="AI27" s="66"/>
    </row>
    <row r="28" spans="1:35" ht="12.75">
      <c r="A28" s="122">
        <v>19</v>
      </c>
      <c r="B28" s="279"/>
      <c r="C28" s="300"/>
      <c r="D28" s="282"/>
      <c r="E28" s="301"/>
      <c r="F28" s="302"/>
      <c r="G28" s="278"/>
      <c r="I28" s="71"/>
      <c r="J28" s="62"/>
      <c r="K28" s="62"/>
      <c r="M28" s="70"/>
      <c r="Q28" s="71"/>
      <c r="R28" s="61"/>
      <c r="S28" s="105"/>
      <c r="W28" s="94"/>
      <c r="AC28" s="62"/>
      <c r="AD28" s="62"/>
      <c r="AE28" s="62"/>
      <c r="AF28" s="62"/>
      <c r="AG28" s="62"/>
      <c r="AI28" s="66"/>
    </row>
    <row r="29" spans="1:35" ht="12.75">
      <c r="A29" s="122">
        <v>20</v>
      </c>
      <c r="B29" s="275"/>
      <c r="C29" s="300"/>
      <c r="D29" s="282">
        <v>0.37</v>
      </c>
      <c r="E29" s="301">
        <v>5</v>
      </c>
      <c r="F29" s="302"/>
      <c r="G29" s="278"/>
      <c r="I29" s="71"/>
      <c r="J29" s="62"/>
      <c r="K29" s="62"/>
      <c r="M29" s="70"/>
      <c r="Q29" s="71"/>
      <c r="R29" s="61"/>
      <c r="S29" s="105"/>
      <c r="W29" s="94"/>
      <c r="AI29" s="66"/>
    </row>
    <row r="30" spans="1:35" ht="12.75">
      <c r="A30" s="122">
        <v>21</v>
      </c>
      <c r="B30" s="279">
        <v>19.92</v>
      </c>
      <c r="C30" s="300">
        <v>1</v>
      </c>
      <c r="D30" s="282">
        <v>1.34</v>
      </c>
      <c r="E30" s="301">
        <v>10</v>
      </c>
      <c r="F30" s="302"/>
      <c r="G30" s="278" t="s">
        <v>146</v>
      </c>
      <c r="I30" s="71"/>
      <c r="J30" s="62"/>
      <c r="K30" s="62"/>
      <c r="M30" s="62"/>
      <c r="Q30" s="71"/>
      <c r="R30" s="61"/>
      <c r="S30" s="105"/>
      <c r="T30" s="70"/>
      <c r="U30" s="70"/>
      <c r="W30" s="94"/>
      <c r="AI30" s="66"/>
    </row>
    <row r="31" spans="1:35" ht="12.75">
      <c r="A31" s="122">
        <v>22</v>
      </c>
      <c r="B31" s="279"/>
      <c r="C31" s="300"/>
      <c r="D31" s="279"/>
      <c r="E31" s="301"/>
      <c r="F31" s="302">
        <v>1</v>
      </c>
      <c r="G31" s="278"/>
      <c r="I31" s="71"/>
      <c r="J31" s="62"/>
      <c r="K31" s="62"/>
      <c r="M31" s="62"/>
      <c r="Q31" s="71"/>
      <c r="R31" s="61"/>
      <c r="S31" s="105"/>
      <c r="W31" s="94"/>
      <c r="AI31" s="66"/>
    </row>
    <row r="32" spans="1:35" ht="12.75">
      <c r="A32" s="122">
        <v>23</v>
      </c>
      <c r="B32" s="279"/>
      <c r="C32" s="300"/>
      <c r="D32" s="282"/>
      <c r="E32" s="301"/>
      <c r="F32" s="302"/>
      <c r="G32" s="278"/>
      <c r="I32" s="71"/>
      <c r="J32" s="62"/>
      <c r="K32" s="62"/>
      <c r="M32" s="62"/>
      <c r="Q32" s="70"/>
      <c r="R32" s="61"/>
      <c r="S32" s="105"/>
      <c r="T32" s="66"/>
      <c r="U32" s="66"/>
      <c r="W32" s="94"/>
      <c r="AB32" s="73"/>
      <c r="AC32" s="73"/>
      <c r="AD32" s="62"/>
      <c r="AI32" s="66"/>
    </row>
    <row r="33" spans="1:35" ht="12.75">
      <c r="A33" s="122">
        <v>24</v>
      </c>
      <c r="B33" s="279"/>
      <c r="C33" s="300"/>
      <c r="D33" s="282"/>
      <c r="E33" s="282"/>
      <c r="F33" s="302"/>
      <c r="G33" s="278"/>
      <c r="I33" s="71"/>
      <c r="J33" s="62"/>
      <c r="K33" s="62"/>
      <c r="M33" s="62"/>
      <c r="Q33" s="70"/>
      <c r="R33" s="61"/>
      <c r="S33" s="105"/>
      <c r="W33" s="94"/>
      <c r="AI33" s="66"/>
    </row>
    <row r="34" spans="1:41" ht="12.75">
      <c r="A34" s="122">
        <v>25</v>
      </c>
      <c r="B34" s="279"/>
      <c r="C34" s="300"/>
      <c r="D34" s="282"/>
      <c r="E34" s="301"/>
      <c r="F34" s="302"/>
      <c r="G34" s="278"/>
      <c r="I34" s="71"/>
      <c r="J34" s="62"/>
      <c r="K34" s="62"/>
      <c r="M34" s="62"/>
      <c r="Q34" s="70"/>
      <c r="R34" s="80"/>
      <c r="S34" s="80"/>
      <c r="T34" s="80"/>
      <c r="U34" s="80"/>
      <c r="V34" s="80"/>
      <c r="W34" s="71"/>
      <c r="X34" s="61"/>
      <c r="Y34" s="105"/>
      <c r="Z34" s="66"/>
      <c r="AA34" s="66"/>
      <c r="AC34" s="94"/>
      <c r="AO34" s="66"/>
    </row>
    <row r="35" spans="1:41" ht="12.75">
      <c r="A35" s="122">
        <v>26</v>
      </c>
      <c r="B35" s="279"/>
      <c r="C35" s="127"/>
      <c r="D35" s="125"/>
      <c r="E35" s="129"/>
      <c r="F35" s="277">
        <v>1</v>
      </c>
      <c r="G35" s="278"/>
      <c r="I35" s="71"/>
      <c r="J35" s="62"/>
      <c r="K35" s="62"/>
      <c r="M35" s="62"/>
      <c r="Q35" s="62"/>
      <c r="R35" s="80"/>
      <c r="S35" s="80"/>
      <c r="T35" s="80"/>
      <c r="U35" s="80"/>
      <c r="V35" s="80"/>
      <c r="W35" s="71"/>
      <c r="X35" s="61"/>
      <c r="Y35" s="105"/>
      <c r="AC35" s="94"/>
      <c r="AO35" s="66"/>
    </row>
    <row r="36" spans="1:41" ht="12.75">
      <c r="A36" s="122">
        <v>27</v>
      </c>
      <c r="B36" s="279"/>
      <c r="C36" s="127"/>
      <c r="D36" s="125"/>
      <c r="E36" s="276"/>
      <c r="F36" s="277"/>
      <c r="G36" s="278"/>
      <c r="I36" s="71"/>
      <c r="J36" s="62"/>
      <c r="K36" s="62"/>
      <c r="M36" s="62"/>
      <c r="Q36" s="62"/>
      <c r="R36" s="80"/>
      <c r="S36" s="80"/>
      <c r="T36" s="80"/>
      <c r="U36" s="80"/>
      <c r="V36" s="80"/>
      <c r="W36" s="71"/>
      <c r="X36" s="61"/>
      <c r="Y36" s="105"/>
      <c r="AC36" s="94"/>
      <c r="AI36" s="66"/>
      <c r="AO36" s="66"/>
    </row>
    <row r="37" spans="1:44" ht="12.75">
      <c r="A37" s="122">
        <v>28</v>
      </c>
      <c r="B37" s="279"/>
      <c r="C37" s="127"/>
      <c r="D37" s="125"/>
      <c r="E37" s="276"/>
      <c r="F37" s="277"/>
      <c r="G37" s="278"/>
      <c r="I37" s="71"/>
      <c r="J37" s="62"/>
      <c r="K37" s="62"/>
      <c r="M37" s="62"/>
      <c r="Q37" s="62"/>
      <c r="R37" s="62"/>
      <c r="S37" s="70"/>
      <c r="T37" s="70"/>
      <c r="U37" s="80"/>
      <c r="V37" s="80"/>
      <c r="W37" s="80"/>
      <c r="X37" s="80"/>
      <c r="Y37" s="80"/>
      <c r="Z37" s="71"/>
      <c r="AA37" s="61"/>
      <c r="AB37" s="105"/>
      <c r="AF37" s="94"/>
      <c r="AR37" s="66"/>
    </row>
    <row r="38" spans="1:44" ht="12.75">
      <c r="A38" s="122">
        <v>29</v>
      </c>
      <c r="B38" s="279"/>
      <c r="C38" s="300"/>
      <c r="D38" s="282"/>
      <c r="E38" s="301"/>
      <c r="F38" s="302"/>
      <c r="G38" s="278"/>
      <c r="I38" s="71"/>
      <c r="J38" s="62"/>
      <c r="K38" s="62"/>
      <c r="M38" s="62"/>
      <c r="Q38" s="62"/>
      <c r="R38" s="62"/>
      <c r="S38" s="70"/>
      <c r="T38" s="70"/>
      <c r="U38" s="80"/>
      <c r="V38" s="80"/>
      <c r="W38" s="80"/>
      <c r="X38" s="80"/>
      <c r="Y38" s="80"/>
      <c r="Z38" s="71"/>
      <c r="AA38" s="61"/>
      <c r="AB38" s="105"/>
      <c r="AF38" s="94"/>
      <c r="AL38" s="62"/>
      <c r="AR38" s="66"/>
    </row>
    <row r="39" spans="1:44" ht="12.75">
      <c r="A39" s="122">
        <v>30</v>
      </c>
      <c r="B39" s="279"/>
      <c r="C39" s="127"/>
      <c r="D39" s="125"/>
      <c r="E39" s="276"/>
      <c r="F39" s="277">
        <v>1</v>
      </c>
      <c r="G39" s="278"/>
      <c r="I39" s="71"/>
      <c r="J39" s="62"/>
      <c r="K39" s="62"/>
      <c r="M39" s="62"/>
      <c r="Q39" s="62"/>
      <c r="R39" s="62"/>
      <c r="S39" s="62"/>
      <c r="T39" s="70"/>
      <c r="U39" s="80"/>
      <c r="V39" s="80"/>
      <c r="W39" s="80"/>
      <c r="X39" s="80"/>
      <c r="Y39" s="80"/>
      <c r="Z39" s="71"/>
      <c r="AA39" s="61"/>
      <c r="AB39" s="105"/>
      <c r="AF39" s="94"/>
      <c r="AR39" s="66"/>
    </row>
    <row r="40" spans="1:44" ht="12.75">
      <c r="A40" s="122"/>
      <c r="B40" s="279"/>
      <c r="C40" s="127"/>
      <c r="D40" s="129"/>
      <c r="E40" s="129"/>
      <c r="F40" s="277"/>
      <c r="G40" s="278"/>
      <c r="I40" s="71"/>
      <c r="J40" s="62"/>
      <c r="K40" s="62"/>
      <c r="M40" s="62"/>
      <c r="Q40" s="62"/>
      <c r="R40" s="62"/>
      <c r="S40" s="70"/>
      <c r="T40" s="70"/>
      <c r="U40" s="80"/>
      <c r="V40" s="80"/>
      <c r="W40" s="80"/>
      <c r="X40" s="80"/>
      <c r="Y40" s="80"/>
      <c r="Z40" s="71"/>
      <c r="AA40" s="61"/>
      <c r="AB40" s="105"/>
      <c r="AC40" s="62"/>
      <c r="AE40" s="62"/>
      <c r="AF40" s="97"/>
      <c r="AI40" s="62"/>
      <c r="AL40" s="62"/>
      <c r="AR40" s="66"/>
    </row>
    <row r="41" spans="1:28" ht="12.75">
      <c r="A41" s="56"/>
      <c r="D41" s="70"/>
      <c r="E41" s="70"/>
      <c r="F41" s="126"/>
      <c r="G41" s="69"/>
      <c r="I41" s="71"/>
      <c r="J41" s="62"/>
      <c r="K41" s="62"/>
      <c r="M41" s="62"/>
      <c r="Q41" s="62"/>
      <c r="R41" s="62"/>
      <c r="S41" s="70"/>
      <c r="T41" s="70"/>
      <c r="U41" s="80"/>
      <c r="V41" s="80"/>
      <c r="W41" s="80"/>
      <c r="X41" s="80"/>
      <c r="Y41" s="80"/>
      <c r="Z41" s="71"/>
      <c r="AA41" s="71"/>
      <c r="AB41" s="106"/>
    </row>
    <row r="42" spans="1:28" ht="12.75">
      <c r="A42" s="130" t="s">
        <v>7</v>
      </c>
      <c r="B42" s="125">
        <f>SUM(B10:B40)</f>
        <v>19.92</v>
      </c>
      <c r="C42" s="126">
        <f>SUM(C10:C40)</f>
        <v>1</v>
      </c>
      <c r="D42" s="125">
        <f>SUM(D10:D40)</f>
        <v>1.71</v>
      </c>
      <c r="E42" s="125">
        <f>SUM(E10:E40)</f>
        <v>15</v>
      </c>
      <c r="F42" s="126">
        <f>SUM(F10:F40)</f>
        <v>5</v>
      </c>
      <c r="G42" s="69"/>
      <c r="I42" s="71"/>
      <c r="J42" s="62"/>
      <c r="K42" s="62"/>
      <c r="M42" s="62"/>
      <c r="R42" s="62"/>
      <c r="S42" s="70"/>
      <c r="T42" s="70"/>
      <c r="U42" s="80"/>
      <c r="V42" s="80"/>
      <c r="W42" s="80"/>
      <c r="X42" s="80"/>
      <c r="Y42" s="80"/>
      <c r="Z42" s="71"/>
      <c r="AA42" s="71"/>
      <c r="AB42" s="106"/>
    </row>
    <row r="43" spans="1:28" ht="12.75">
      <c r="A43" s="130" t="s">
        <v>2</v>
      </c>
      <c r="B43" s="125">
        <f>AVERAGE(B10:B40)</f>
        <v>19.92</v>
      </c>
      <c r="C43" s="126">
        <f>C42/C46</f>
        <v>1</v>
      </c>
      <c r="D43" s="125">
        <f>AVERAGE(D10:D40)</f>
        <v>0.855</v>
      </c>
      <c r="E43" s="125">
        <f>AVERAGE(E10:E40)</f>
        <v>7.5</v>
      </c>
      <c r="F43" s="126">
        <f>AVERAGE(F10:F40)</f>
        <v>1</v>
      </c>
      <c r="G43" s="62">
        <f>IF(G46&gt;0,"&lt;","")</f>
      </c>
      <c r="I43" s="71"/>
      <c r="J43" s="62"/>
      <c r="K43" s="62"/>
      <c r="R43" s="62"/>
      <c r="S43" s="70"/>
      <c r="T43" s="70"/>
      <c r="U43" s="80"/>
      <c r="V43" s="80"/>
      <c r="W43" s="80"/>
      <c r="X43" s="80"/>
      <c r="Y43" s="80"/>
      <c r="Z43" s="71"/>
      <c r="AA43" s="71"/>
      <c r="AB43" s="106"/>
    </row>
    <row r="44" spans="1:28" ht="12.75">
      <c r="A44" s="130" t="s">
        <v>3</v>
      </c>
      <c r="B44" s="125">
        <f>MAX(B10:B40)</f>
        <v>19.92</v>
      </c>
      <c r="C44" s="126">
        <f>MAX(C10:C40)</f>
        <v>1</v>
      </c>
      <c r="D44" s="125">
        <f>MAX(D10:D40)</f>
        <v>1.34</v>
      </c>
      <c r="E44" s="125">
        <f>MAX(E10:E40)</f>
        <v>10</v>
      </c>
      <c r="F44" s="126">
        <f>MAX(F10:F40)</f>
        <v>1</v>
      </c>
      <c r="G44" s="69"/>
      <c r="I44" s="63"/>
      <c r="S44" s="70"/>
      <c r="T44" s="70"/>
      <c r="U44" s="80"/>
      <c r="V44" s="80"/>
      <c r="W44" s="80"/>
      <c r="X44" s="80"/>
      <c r="Y44" s="80"/>
      <c r="Z44" s="71"/>
      <c r="AA44" s="71"/>
      <c r="AB44" s="106"/>
    </row>
    <row r="45" spans="1:28" ht="12.75">
      <c r="A45" s="130" t="s">
        <v>8</v>
      </c>
      <c r="B45" s="125">
        <f>MIN(B10:B40)</f>
        <v>19.92</v>
      </c>
      <c r="C45" s="126">
        <f>MIN(C10:C40)</f>
        <v>1</v>
      </c>
      <c r="D45" s="125">
        <f>MIN(D10:D40)</f>
        <v>0.37</v>
      </c>
      <c r="E45" s="125">
        <f>MIN(E10:E40)</f>
        <v>5</v>
      </c>
      <c r="F45" s="126">
        <f>MIN(F10:F40)</f>
        <v>1</v>
      </c>
      <c r="G45" s="69"/>
      <c r="I45" s="63"/>
      <c r="S45" s="62"/>
      <c r="T45" s="62"/>
      <c r="U45" s="63"/>
      <c r="V45" s="71"/>
      <c r="W45" s="71"/>
      <c r="X45" s="71"/>
      <c r="Y45" s="71"/>
      <c r="Z45" s="71"/>
      <c r="AA45" s="71"/>
      <c r="AB45" s="106"/>
    </row>
    <row r="46" spans="1:28" ht="12.75">
      <c r="A46" s="130" t="s">
        <v>5</v>
      </c>
      <c r="B46" s="125">
        <f>COUNT(B10:B40)</f>
        <v>1</v>
      </c>
      <c r="C46" s="126">
        <f>COUNT(C10:C40)</f>
        <v>1</v>
      </c>
      <c r="D46" s="126">
        <f>COUNT(D10:D40)</f>
        <v>2</v>
      </c>
      <c r="E46" s="126">
        <f>COUNT(E10:E40)</f>
        <v>2</v>
      </c>
      <c r="F46" s="126">
        <f>COUNT(F10:F40)</f>
        <v>5</v>
      </c>
      <c r="G46" s="73"/>
      <c r="I46" s="63"/>
      <c r="S46" s="62"/>
      <c r="T46" s="62"/>
      <c r="U46" s="63"/>
      <c r="V46" s="71"/>
      <c r="W46" s="71"/>
      <c r="X46" s="71"/>
      <c r="Y46" s="71"/>
      <c r="Z46" s="71"/>
      <c r="AA46" s="71"/>
      <c r="AB46" s="106"/>
    </row>
    <row r="47" spans="1:4" ht="12.75">
      <c r="A47" s="113" t="s">
        <v>58</v>
      </c>
      <c r="B47" s="291"/>
      <c r="C47" s="114"/>
      <c r="D47" s="114"/>
    </row>
    <row r="48" spans="2:3" ht="12.75">
      <c r="B48" s="218">
        <v>45231</v>
      </c>
      <c r="C48" s="218">
        <v>45270</v>
      </c>
    </row>
    <row r="49" ht="12.75">
      <c r="B49" s="218">
        <v>45260</v>
      </c>
    </row>
    <row r="51" spans="1:6" ht="12.75">
      <c r="A51" s="113"/>
      <c r="B51" s="291"/>
      <c r="C51" s="114"/>
      <c r="D51" s="114"/>
      <c r="E51" s="114"/>
      <c r="F51" s="114"/>
    </row>
    <row r="52" spans="2:7" ht="12.75">
      <c r="B52" s="290"/>
      <c r="G52" s="112" t="s">
        <v>77</v>
      </c>
    </row>
    <row r="53" ht="12.75">
      <c r="B53" s="290"/>
    </row>
    <row r="54" ht="12.75">
      <c r="B54" s="292"/>
    </row>
    <row r="55" ht="12.75">
      <c r="B55" s="292"/>
    </row>
    <row r="56" ht="12.75">
      <c r="B56" s="292"/>
    </row>
    <row r="60" spans="19:23" ht="12.75">
      <c r="S60" s="62"/>
      <c r="T60" s="62"/>
      <c r="U60" s="62"/>
      <c r="V60" s="62"/>
      <c r="W60" s="107"/>
    </row>
    <row r="61" spans="19:23" ht="12.75">
      <c r="S61" s="62"/>
      <c r="T61" s="62"/>
      <c r="U61" s="62"/>
      <c r="V61" s="62"/>
      <c r="W61" s="107"/>
    </row>
  </sheetData>
  <sheetProtection/>
  <printOptions/>
  <pageMargins left="0" right="0" top="1.6" bottom="1" header="0.5" footer="0.5"/>
  <pageSetup horizontalDpi="600" verticalDpi="600" orientation="portrait" r:id="rId1"/>
  <headerFooter alignWithMargins="0"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24.140625" style="0" customWidth="1"/>
    <col min="2" max="2" width="11.7109375" style="0" customWidth="1"/>
    <col min="3" max="3" width="1.7109375" style="0" customWidth="1"/>
    <col min="4" max="4" width="8.7109375" style="0" customWidth="1"/>
    <col min="5" max="5" width="8.421875" style="0" customWidth="1"/>
    <col min="6" max="6" width="10.57421875" style="0" customWidth="1"/>
    <col min="7" max="7" width="2.7109375" style="0" customWidth="1"/>
    <col min="8" max="8" width="10.28125" style="0" customWidth="1"/>
    <col min="9" max="9" width="4.8515625" style="0" customWidth="1"/>
    <col min="10" max="10" width="6.57421875" style="0" customWidth="1"/>
    <col min="11" max="11" width="9.7109375" style="0" customWidth="1"/>
    <col min="12" max="12" width="8.00390625" style="0" customWidth="1"/>
    <col min="13" max="13" width="5.7109375" style="0" customWidth="1"/>
    <col min="14" max="14" width="9.8515625" style="0" customWidth="1"/>
  </cols>
  <sheetData>
    <row r="1" spans="1:15" ht="9.75" customHeight="1">
      <c r="A1" s="1" t="s">
        <v>89</v>
      </c>
      <c r="E1" s="2" t="s">
        <v>9</v>
      </c>
      <c r="F1" s="2"/>
      <c r="G1" s="2"/>
      <c r="H1" s="2"/>
      <c r="I1" s="2"/>
      <c r="J1" s="2"/>
      <c r="O1" s="156" t="s">
        <v>48</v>
      </c>
    </row>
    <row r="2" spans="1:15" ht="9.75" customHeight="1">
      <c r="A2" s="3"/>
      <c r="E2" s="4" t="s">
        <v>10</v>
      </c>
      <c r="F2" s="4"/>
      <c r="G2" s="4"/>
      <c r="H2" s="4"/>
      <c r="I2" s="4"/>
      <c r="J2" s="4"/>
      <c r="K2" s="155"/>
      <c r="L2" s="2"/>
      <c r="O2" s="156" t="s">
        <v>49</v>
      </c>
    </row>
    <row r="3" spans="1:14" ht="9.75" customHeight="1">
      <c r="A3" s="6" t="s">
        <v>85</v>
      </c>
      <c r="B3" s="7"/>
      <c r="C3" s="32"/>
      <c r="E3" s="100"/>
      <c r="F3" s="8"/>
      <c r="G3" s="8"/>
      <c r="H3" s="8"/>
      <c r="I3" s="8"/>
      <c r="J3" s="99"/>
      <c r="K3" s="203" t="s">
        <v>123</v>
      </c>
      <c r="L3" s="2"/>
      <c r="M3" s="5"/>
      <c r="N3" s="5"/>
    </row>
    <row r="4" spans="1:14" ht="9.75" customHeight="1">
      <c r="A4" s="6" t="s">
        <v>12</v>
      </c>
      <c r="B4" s="7"/>
      <c r="C4" s="32"/>
      <c r="E4" s="314" t="s">
        <v>13</v>
      </c>
      <c r="F4" s="315"/>
      <c r="G4" s="40"/>
      <c r="H4" s="314" t="s">
        <v>132</v>
      </c>
      <c r="I4" s="315"/>
      <c r="K4" s="82" t="s">
        <v>16</v>
      </c>
      <c r="L4" s="2" t="s">
        <v>93</v>
      </c>
      <c r="M4" s="5"/>
      <c r="N4" s="82"/>
    </row>
    <row r="5" spans="1:13" ht="9.75" customHeight="1">
      <c r="A5" s="10" t="s">
        <v>90</v>
      </c>
      <c r="B5" s="11"/>
      <c r="C5" s="40"/>
      <c r="E5" s="213" t="s">
        <v>14</v>
      </c>
      <c r="F5" s="13"/>
      <c r="G5" s="15"/>
      <c r="H5" s="197" t="s">
        <v>15</v>
      </c>
      <c r="I5" s="153"/>
      <c r="K5" s="9" t="s">
        <v>11</v>
      </c>
      <c r="L5" s="2"/>
      <c r="M5" s="5"/>
    </row>
    <row r="6" spans="2:13" ht="9.75" customHeight="1">
      <c r="B6" s="11"/>
      <c r="C6" s="40"/>
      <c r="E6" s="14"/>
      <c r="F6" s="15"/>
      <c r="G6" s="15"/>
      <c r="J6" s="16"/>
      <c r="K6" s="82" t="s">
        <v>133</v>
      </c>
      <c r="L6" s="2"/>
      <c r="M6" s="2"/>
    </row>
    <row r="7" spans="1:13" ht="9.75" customHeight="1">
      <c r="A7" s="6" t="s">
        <v>86</v>
      </c>
      <c r="B7" s="7"/>
      <c r="C7" s="32"/>
      <c r="E7" s="32"/>
      <c r="F7" s="216" t="s">
        <v>114</v>
      </c>
      <c r="G7" s="18"/>
      <c r="H7" s="19"/>
      <c r="I7" s="32"/>
      <c r="J7" s="32"/>
      <c r="K7" s="5" t="s">
        <v>94</v>
      </c>
      <c r="L7" s="5"/>
      <c r="M7" s="2"/>
    </row>
    <row r="8" spans="1:14" ht="9.75" customHeight="1">
      <c r="A8" s="6" t="s">
        <v>91</v>
      </c>
      <c r="B8" s="7"/>
      <c r="C8" s="32"/>
      <c r="E8" s="32"/>
      <c r="F8" s="215" t="s">
        <v>92</v>
      </c>
      <c r="G8" s="98"/>
      <c r="H8" s="215" t="s">
        <v>92</v>
      </c>
      <c r="I8" s="14"/>
      <c r="J8" s="15"/>
      <c r="N8" s="157" t="s">
        <v>140</v>
      </c>
    </row>
    <row r="9" spans="1:10" ht="12" customHeight="1">
      <c r="A9" s="10" t="s">
        <v>90</v>
      </c>
      <c r="B9" s="10"/>
      <c r="C9" s="40"/>
      <c r="E9" s="214" t="s">
        <v>17</v>
      </c>
      <c r="F9" s="219">
        <f>'035G-Drift'!B48</f>
        <v>45231</v>
      </c>
      <c r="G9" s="217" t="s">
        <v>18</v>
      </c>
      <c r="H9" s="220">
        <f>'035G-Drift'!B49</f>
        <v>45260</v>
      </c>
      <c r="I9" s="14"/>
      <c r="J9" s="152"/>
    </row>
    <row r="10" spans="1:15" ht="9.75" customHeight="1">
      <c r="A10" s="21" t="s">
        <v>84</v>
      </c>
      <c r="B10" s="21"/>
      <c r="C10" s="21"/>
      <c r="D10" s="22"/>
      <c r="E10" s="23"/>
      <c r="F10" s="23"/>
      <c r="G10" s="23"/>
      <c r="H10" s="24"/>
      <c r="I10" s="24"/>
      <c r="J10" s="20"/>
      <c r="K10" s="25"/>
      <c r="L10" s="26"/>
      <c r="M10" s="26"/>
      <c r="N10" s="26"/>
      <c r="O10" s="20"/>
    </row>
    <row r="11" spans="1:15" ht="9.75" customHeight="1">
      <c r="A11" s="27"/>
      <c r="B11" s="27"/>
      <c r="C11" s="27"/>
      <c r="D11" s="310" t="s">
        <v>113</v>
      </c>
      <c r="E11" s="310"/>
      <c r="F11" s="310"/>
      <c r="G11" s="203"/>
      <c r="H11" s="311" t="s">
        <v>19</v>
      </c>
      <c r="I11" s="312"/>
      <c r="J11" s="312"/>
      <c r="K11" s="312"/>
      <c r="L11" s="313"/>
      <c r="M11" s="204"/>
      <c r="O11" s="205"/>
    </row>
    <row r="12" spans="1:15" ht="9.75" customHeight="1">
      <c r="A12" s="202" t="s">
        <v>112</v>
      </c>
      <c r="B12" s="28"/>
      <c r="C12" s="33"/>
      <c r="D12" s="206"/>
      <c r="E12" s="207"/>
      <c r="F12" s="207"/>
      <c r="G12" s="207"/>
      <c r="H12" s="208"/>
      <c r="I12" s="26"/>
      <c r="J12" s="26"/>
      <c r="K12" s="207"/>
      <c r="L12" s="207"/>
      <c r="M12" s="209" t="s">
        <v>21</v>
      </c>
      <c r="N12" s="200" t="s">
        <v>20</v>
      </c>
      <c r="O12" s="210" t="s">
        <v>22</v>
      </c>
    </row>
    <row r="13" spans="1:15" ht="9.75" customHeight="1">
      <c r="A13" s="27"/>
      <c r="B13" s="28"/>
      <c r="C13" s="28"/>
      <c r="D13" s="211"/>
      <c r="E13" s="205"/>
      <c r="F13" s="211"/>
      <c r="G13" s="211"/>
      <c r="H13" s="202"/>
      <c r="I13" s="246"/>
      <c r="J13" s="245"/>
      <c r="K13" s="212"/>
      <c r="L13" s="211"/>
      <c r="M13" s="209" t="s">
        <v>23</v>
      </c>
      <c r="N13" s="221" t="s">
        <v>115</v>
      </c>
      <c r="O13" s="210" t="s">
        <v>24</v>
      </c>
    </row>
    <row r="14" spans="1:15" ht="9.75" customHeight="1">
      <c r="A14" s="31"/>
      <c r="B14" s="31"/>
      <c r="C14" s="31"/>
      <c r="D14" s="103" t="s">
        <v>95</v>
      </c>
      <c r="E14" s="101" t="s">
        <v>95</v>
      </c>
      <c r="F14" s="101" t="s">
        <v>25</v>
      </c>
      <c r="G14" s="102"/>
      <c r="H14" s="101" t="s">
        <v>95</v>
      </c>
      <c r="I14" s="31"/>
      <c r="J14" s="260" t="s">
        <v>95</v>
      </c>
      <c r="K14" s="102" t="s">
        <v>95</v>
      </c>
      <c r="L14" s="33" t="s">
        <v>26</v>
      </c>
      <c r="M14" s="31"/>
      <c r="N14" s="34"/>
      <c r="O14" s="35"/>
    </row>
    <row r="15" spans="1:15" ht="9.75" customHeight="1">
      <c r="A15" s="28" t="s">
        <v>102</v>
      </c>
      <c r="B15" s="196" t="s">
        <v>27</v>
      </c>
      <c r="C15" s="36"/>
      <c r="D15" s="90"/>
      <c r="E15" s="29"/>
      <c r="F15" s="93"/>
      <c r="G15" s="148"/>
      <c r="H15" s="74"/>
      <c r="I15" s="93"/>
      <c r="J15" s="92"/>
      <c r="K15" s="74"/>
      <c r="L15" s="265"/>
      <c r="M15" s="72"/>
      <c r="N15" s="41"/>
      <c r="O15" s="41"/>
    </row>
    <row r="16" spans="1:15" ht="12" customHeight="1">
      <c r="A16" s="145"/>
      <c r="B16" s="197" t="s">
        <v>28</v>
      </c>
      <c r="C16" s="37"/>
      <c r="D16" s="91">
        <f>'035G-Drift'!E42</f>
        <v>0</v>
      </c>
      <c r="E16" s="38" t="s">
        <v>29</v>
      </c>
      <c r="F16" s="256"/>
      <c r="G16" s="111"/>
      <c r="H16" s="38" t="s">
        <v>30</v>
      </c>
      <c r="I16" s="33"/>
      <c r="J16" s="260" t="s">
        <v>136</v>
      </c>
      <c r="K16" s="38" t="s">
        <v>30</v>
      </c>
      <c r="L16" s="171" t="s">
        <v>32</v>
      </c>
      <c r="M16" s="77"/>
      <c r="N16" s="38"/>
      <c r="O16" s="38"/>
    </row>
    <row r="17" spans="1:15" s="185" customFormat="1" ht="9.75" customHeight="1">
      <c r="A17" s="166" t="s">
        <v>96</v>
      </c>
      <c r="B17" s="198" t="s">
        <v>31</v>
      </c>
      <c r="C17" s="161"/>
      <c r="D17" s="192" t="s">
        <v>106</v>
      </c>
      <c r="E17" s="163"/>
      <c r="F17" s="244" t="s">
        <v>107</v>
      </c>
      <c r="G17" s="189"/>
      <c r="H17" s="165"/>
      <c r="I17" s="166"/>
      <c r="J17" s="92"/>
      <c r="K17" s="165"/>
      <c r="L17" s="265"/>
      <c r="M17" s="165"/>
      <c r="N17" s="165" t="s">
        <v>116</v>
      </c>
      <c r="O17" s="165"/>
    </row>
    <row r="18" spans="1:15" s="185" customFormat="1" ht="9.75" customHeight="1">
      <c r="A18" s="174" t="s">
        <v>97</v>
      </c>
      <c r="B18" s="199" t="s">
        <v>33</v>
      </c>
      <c r="C18" s="169"/>
      <c r="D18" s="181" t="s">
        <v>87</v>
      </c>
      <c r="E18" s="171" t="s">
        <v>29</v>
      </c>
      <c r="F18" s="190"/>
      <c r="G18" s="191"/>
      <c r="H18" s="171" t="s">
        <v>30</v>
      </c>
      <c r="I18" s="174"/>
      <c r="J18" s="260" t="s">
        <v>136</v>
      </c>
      <c r="K18" s="171" t="s">
        <v>30</v>
      </c>
      <c r="L18" s="171" t="s">
        <v>32</v>
      </c>
      <c r="M18" s="171"/>
      <c r="N18" s="171" t="s">
        <v>117</v>
      </c>
      <c r="O18" s="171" t="s">
        <v>118</v>
      </c>
    </row>
    <row r="19" spans="1:15" s="185" customFormat="1" ht="9.75" customHeight="1">
      <c r="A19" s="166" t="s">
        <v>98</v>
      </c>
      <c r="B19" s="227" t="s">
        <v>27</v>
      </c>
      <c r="C19" s="228"/>
      <c r="D19" s="237"/>
      <c r="E19" s="251"/>
      <c r="F19" s="253"/>
      <c r="G19" s="250"/>
      <c r="H19" s="239"/>
      <c r="I19" s="187"/>
      <c r="J19" s="92"/>
      <c r="K19" s="165"/>
      <c r="L19" s="265"/>
      <c r="M19" s="178"/>
      <c r="N19" s="165"/>
      <c r="O19" s="165"/>
    </row>
    <row r="20" spans="1:15" s="185" customFormat="1" ht="12.75" customHeight="1">
      <c r="A20" s="232"/>
      <c r="B20" s="233" t="s">
        <v>28</v>
      </c>
      <c r="C20" s="169"/>
      <c r="D20" s="234">
        <f>'035G-Drift'!D42</f>
        <v>0</v>
      </c>
      <c r="E20" s="174" t="s">
        <v>29</v>
      </c>
      <c r="F20" s="180"/>
      <c r="G20" s="181"/>
      <c r="H20" s="175" t="s">
        <v>29</v>
      </c>
      <c r="I20" s="174"/>
      <c r="J20" s="260" t="s">
        <v>136</v>
      </c>
      <c r="K20" s="171" t="s">
        <v>30</v>
      </c>
      <c r="L20" s="171" t="s">
        <v>32</v>
      </c>
      <c r="M20" s="236"/>
      <c r="N20" s="267"/>
      <c r="O20" s="182"/>
    </row>
    <row r="21" spans="1:15" s="185" customFormat="1" ht="9.75" customHeight="1">
      <c r="A21" s="166" t="s">
        <v>99</v>
      </c>
      <c r="B21" s="201" t="s">
        <v>31</v>
      </c>
      <c r="C21" s="161"/>
      <c r="D21" s="192" t="s">
        <v>106</v>
      </c>
      <c r="E21" s="179"/>
      <c r="F21" s="186" t="s">
        <v>108</v>
      </c>
      <c r="G21" s="186"/>
      <c r="H21" s="166"/>
      <c r="I21" s="166"/>
      <c r="J21" s="92"/>
      <c r="K21" s="165"/>
      <c r="L21" s="265"/>
      <c r="M21" s="178"/>
      <c r="N21" s="165" t="s">
        <v>116</v>
      </c>
      <c r="O21" s="179"/>
    </row>
    <row r="22" spans="1:15" s="185" customFormat="1" ht="9.75" customHeight="1">
      <c r="A22" s="174" t="s">
        <v>97</v>
      </c>
      <c r="B22" s="199" t="s">
        <v>33</v>
      </c>
      <c r="C22" s="169"/>
      <c r="D22" s="181" t="s">
        <v>87</v>
      </c>
      <c r="E22" s="171" t="s">
        <v>29</v>
      </c>
      <c r="F22" s="173"/>
      <c r="G22" s="172"/>
      <c r="H22" s="171" t="s">
        <v>29</v>
      </c>
      <c r="I22" s="174"/>
      <c r="J22" s="260" t="s">
        <v>136</v>
      </c>
      <c r="K22" s="171" t="s">
        <v>30</v>
      </c>
      <c r="L22" s="171" t="s">
        <v>32</v>
      </c>
      <c r="M22" s="182"/>
      <c r="N22" s="171" t="s">
        <v>117</v>
      </c>
      <c r="O22" s="171" t="s">
        <v>118</v>
      </c>
    </row>
    <row r="23" spans="1:15" s="185" customFormat="1" ht="9.75" customHeight="1">
      <c r="A23" s="166" t="s">
        <v>100</v>
      </c>
      <c r="B23" s="227" t="s">
        <v>27</v>
      </c>
      <c r="C23" s="228"/>
      <c r="D23" s="237"/>
      <c r="E23" s="255"/>
      <c r="F23" s="257"/>
      <c r="G23" s="193"/>
      <c r="H23" s="163"/>
      <c r="I23" s="187"/>
      <c r="J23" s="92"/>
      <c r="K23" s="165"/>
      <c r="L23" s="265"/>
      <c r="M23" s="163"/>
      <c r="N23" s="163"/>
      <c r="O23" s="163"/>
    </row>
    <row r="24" spans="1:15" s="185" customFormat="1" ht="11.25" customHeight="1">
      <c r="A24" s="166"/>
      <c r="B24" s="233" t="s">
        <v>28</v>
      </c>
      <c r="C24" s="169"/>
      <c r="D24" s="238" t="e">
        <f>'035G-Drift'!B43</f>
        <v>#DIV/0!</v>
      </c>
      <c r="E24" s="243">
        <f>'035G-Drift'!B44</f>
        <v>0</v>
      </c>
      <c r="F24" s="252"/>
      <c r="G24" s="258"/>
      <c r="H24" s="171" t="s">
        <v>29</v>
      </c>
      <c r="I24" s="174"/>
      <c r="J24" s="260" t="s">
        <v>136</v>
      </c>
      <c r="K24" s="171" t="s">
        <v>30</v>
      </c>
      <c r="L24" s="171" t="s">
        <v>32</v>
      </c>
      <c r="M24" s="236"/>
      <c r="N24" s="268"/>
      <c r="O24" s="268"/>
    </row>
    <row r="25" spans="1:15" s="185" customFormat="1" ht="9.75" customHeight="1">
      <c r="A25" s="166" t="s">
        <v>101</v>
      </c>
      <c r="B25" s="201" t="s">
        <v>31</v>
      </c>
      <c r="C25" s="161"/>
      <c r="D25" s="192" t="s">
        <v>106</v>
      </c>
      <c r="E25" s="178" t="s">
        <v>106</v>
      </c>
      <c r="F25" s="164" t="s">
        <v>109</v>
      </c>
      <c r="H25" s="179"/>
      <c r="I25" s="176"/>
      <c r="J25" s="92"/>
      <c r="K25" s="165"/>
      <c r="L25" s="265"/>
      <c r="M25" s="165"/>
      <c r="N25" s="165" t="s">
        <v>116</v>
      </c>
      <c r="O25" s="165"/>
    </row>
    <row r="26" spans="1:15" s="185" customFormat="1" ht="9.75" customHeight="1">
      <c r="A26" s="174" t="s">
        <v>97</v>
      </c>
      <c r="B26" s="199" t="s">
        <v>33</v>
      </c>
      <c r="C26" s="169"/>
      <c r="D26" s="170" t="s">
        <v>34</v>
      </c>
      <c r="E26" s="182" t="s">
        <v>88</v>
      </c>
      <c r="F26" s="172"/>
      <c r="G26" s="172"/>
      <c r="H26" s="171" t="s">
        <v>29</v>
      </c>
      <c r="I26" s="174"/>
      <c r="J26" s="260" t="s">
        <v>136</v>
      </c>
      <c r="K26" s="171" t="s">
        <v>30</v>
      </c>
      <c r="L26" s="171" t="s">
        <v>32</v>
      </c>
      <c r="M26" s="171"/>
      <c r="N26" s="171" t="s">
        <v>117</v>
      </c>
      <c r="O26" s="171" t="s">
        <v>119</v>
      </c>
    </row>
    <row r="27" spans="1:15" s="185" customFormat="1" ht="9.75" customHeight="1">
      <c r="A27" s="166" t="s">
        <v>141</v>
      </c>
      <c r="B27" s="227" t="s">
        <v>27</v>
      </c>
      <c r="C27" s="228"/>
      <c r="D27" s="237"/>
      <c r="E27" s="187"/>
      <c r="F27" s="253"/>
      <c r="G27" s="250"/>
      <c r="H27" s="187"/>
      <c r="I27" s="187"/>
      <c r="J27" s="92"/>
      <c r="K27" s="165"/>
      <c r="L27" s="265"/>
      <c r="M27" s="178"/>
      <c r="N27" s="165"/>
      <c r="O27" s="165"/>
    </row>
    <row r="28" spans="1:15" s="185" customFormat="1" ht="11.25" customHeight="1">
      <c r="A28" s="166"/>
      <c r="B28" s="233" t="s">
        <v>28</v>
      </c>
      <c r="C28" s="169"/>
      <c r="D28" s="266">
        <f>'035G-Drift'!F46+'035G-Drift'!C46</f>
        <v>6</v>
      </c>
      <c r="E28" s="174" t="s">
        <v>29</v>
      </c>
      <c r="F28" s="190"/>
      <c r="G28" s="181"/>
      <c r="H28" s="174" t="s">
        <v>29</v>
      </c>
      <c r="I28" s="174"/>
      <c r="J28" s="260" t="s">
        <v>136</v>
      </c>
      <c r="K28" s="171" t="s">
        <v>30</v>
      </c>
      <c r="L28" s="171" t="s">
        <v>32</v>
      </c>
      <c r="M28" s="236"/>
      <c r="N28" s="267"/>
      <c r="O28" s="182"/>
    </row>
    <row r="29" spans="1:15" s="185" customFormat="1" ht="9.75" customHeight="1">
      <c r="A29" s="166" t="s">
        <v>103</v>
      </c>
      <c r="B29" s="201" t="s">
        <v>31</v>
      </c>
      <c r="C29" s="161"/>
      <c r="D29" s="192" t="s">
        <v>106</v>
      </c>
      <c r="E29" s="187"/>
      <c r="F29" s="194" t="s">
        <v>110</v>
      </c>
      <c r="G29" s="195"/>
      <c r="H29" s="166"/>
      <c r="I29" s="166"/>
      <c r="J29" s="92"/>
      <c r="K29" s="165"/>
      <c r="L29" s="265"/>
      <c r="M29" s="178"/>
      <c r="N29" s="165" t="s">
        <v>116</v>
      </c>
      <c r="O29" s="179"/>
    </row>
    <row r="30" spans="1:15" s="185" customFormat="1" ht="9.75" customHeight="1">
      <c r="A30" s="174" t="s">
        <v>97</v>
      </c>
      <c r="B30" s="199" t="s">
        <v>33</v>
      </c>
      <c r="C30" s="169"/>
      <c r="D30" s="181" t="s">
        <v>87</v>
      </c>
      <c r="E30" s="174" t="s">
        <v>29</v>
      </c>
      <c r="F30" s="190"/>
      <c r="G30" s="181"/>
      <c r="H30" s="171" t="s">
        <v>29</v>
      </c>
      <c r="I30" s="174"/>
      <c r="J30" s="260" t="s">
        <v>136</v>
      </c>
      <c r="K30" s="171" t="s">
        <v>30</v>
      </c>
      <c r="L30" s="171" t="s">
        <v>32</v>
      </c>
      <c r="M30" s="182"/>
      <c r="N30" s="171" t="s">
        <v>117</v>
      </c>
      <c r="O30" s="171" t="s">
        <v>118</v>
      </c>
    </row>
    <row r="31" spans="1:15" s="185" customFormat="1" ht="9.75" customHeight="1">
      <c r="A31" s="166" t="s">
        <v>104</v>
      </c>
      <c r="B31" s="241" t="s">
        <v>27</v>
      </c>
      <c r="C31" s="228"/>
      <c r="D31" s="229"/>
      <c r="E31" s="187"/>
      <c r="F31" s="253"/>
      <c r="G31" s="250"/>
      <c r="H31" s="195"/>
      <c r="I31" s="194"/>
      <c r="J31" s="92"/>
      <c r="K31" s="165"/>
      <c r="L31" s="265"/>
      <c r="M31" s="178"/>
      <c r="N31" s="165"/>
      <c r="O31" s="165"/>
    </row>
    <row r="32" spans="1:15" s="185" customFormat="1" ht="12" customHeight="1">
      <c r="A32" s="242"/>
      <c r="B32" s="199" t="s">
        <v>28</v>
      </c>
      <c r="C32" s="169"/>
      <c r="D32" s="266">
        <f>'035G-Drift'!C46</f>
        <v>0</v>
      </c>
      <c r="E32" s="174" t="s">
        <v>29</v>
      </c>
      <c r="F32" s="254"/>
      <c r="G32" s="235"/>
      <c r="H32" s="170" t="s">
        <v>30</v>
      </c>
      <c r="I32" s="174"/>
      <c r="J32" s="260" t="s">
        <v>136</v>
      </c>
      <c r="K32" s="171" t="s">
        <v>30</v>
      </c>
      <c r="L32" s="171" t="s">
        <v>32</v>
      </c>
      <c r="M32" s="236"/>
      <c r="N32" s="171"/>
      <c r="O32" s="183"/>
    </row>
    <row r="33" spans="1:15" s="185" customFormat="1" ht="9.75" customHeight="1">
      <c r="A33" s="166" t="s">
        <v>105</v>
      </c>
      <c r="B33" s="198" t="s">
        <v>31</v>
      </c>
      <c r="C33" s="161"/>
      <c r="D33" s="192" t="s">
        <v>106</v>
      </c>
      <c r="E33" s="187"/>
      <c r="F33" s="188" t="s">
        <v>111</v>
      </c>
      <c r="G33" s="189"/>
      <c r="H33" s="167"/>
      <c r="I33" s="166"/>
      <c r="J33" s="92"/>
      <c r="K33" s="165"/>
      <c r="L33" s="265"/>
      <c r="M33" s="165"/>
      <c r="N33" s="165" t="s">
        <v>116</v>
      </c>
      <c r="O33" s="165"/>
    </row>
    <row r="34" spans="1:15" s="185" customFormat="1" ht="9.75" customHeight="1">
      <c r="A34" s="174" t="s">
        <v>97</v>
      </c>
      <c r="B34" s="199" t="s">
        <v>33</v>
      </c>
      <c r="C34" s="169"/>
      <c r="D34" s="181" t="s">
        <v>87</v>
      </c>
      <c r="E34" s="174" t="s">
        <v>29</v>
      </c>
      <c r="F34" s="190"/>
      <c r="G34" s="191"/>
      <c r="H34" s="170" t="s">
        <v>30</v>
      </c>
      <c r="I34" s="174"/>
      <c r="J34" s="260" t="s">
        <v>136</v>
      </c>
      <c r="K34" s="171" t="s">
        <v>30</v>
      </c>
      <c r="L34" s="171" t="s">
        <v>32</v>
      </c>
      <c r="M34" s="171"/>
      <c r="N34" s="171" t="s">
        <v>117</v>
      </c>
      <c r="O34" s="171" t="s">
        <v>118</v>
      </c>
    </row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spans="1:15" ht="7.5" customHeight="1">
      <c r="A43" s="158" t="s">
        <v>35</v>
      </c>
      <c r="B43" s="159" t="s">
        <v>54</v>
      </c>
      <c r="C43" s="160"/>
      <c r="D43" s="18"/>
      <c r="E43" s="18"/>
      <c r="F43" s="18"/>
      <c r="G43" s="18"/>
      <c r="H43" s="17"/>
      <c r="I43" s="18"/>
      <c r="J43" s="18"/>
      <c r="K43" s="18"/>
      <c r="L43" s="17"/>
      <c r="M43" s="18"/>
      <c r="N43" s="151"/>
      <c r="O43" s="32"/>
    </row>
    <row r="44" spans="1:15" ht="7.5" customHeight="1">
      <c r="A44" s="27"/>
      <c r="B44" s="51" t="s">
        <v>55</v>
      </c>
      <c r="C44" s="84"/>
      <c r="D44" s="83"/>
      <c r="E44" s="83"/>
      <c r="F44" s="83"/>
      <c r="G44" s="83"/>
      <c r="H44" s="46"/>
      <c r="I44" s="83"/>
      <c r="J44" s="32"/>
      <c r="K44" s="32"/>
      <c r="L44" s="37" t="s">
        <v>36</v>
      </c>
      <c r="M44" s="47"/>
      <c r="N44" s="224" t="s">
        <v>121</v>
      </c>
      <c r="O44" s="15"/>
    </row>
    <row r="45" spans="1:15" ht="11.25" customHeight="1">
      <c r="A45" s="76" t="s">
        <v>46</v>
      </c>
      <c r="B45" s="108" t="s">
        <v>50</v>
      </c>
      <c r="C45" s="84"/>
      <c r="D45" s="83"/>
      <c r="E45" s="83"/>
      <c r="F45" s="83"/>
      <c r="G45" s="83"/>
      <c r="H45" s="46"/>
      <c r="I45" s="83"/>
      <c r="J45" s="32"/>
      <c r="K45" s="32"/>
      <c r="L45" s="27"/>
      <c r="M45" s="32"/>
      <c r="N45" s="29"/>
      <c r="O45" s="32"/>
    </row>
    <row r="46" spans="1:15" ht="7.5" customHeight="1">
      <c r="A46" s="76"/>
      <c r="B46" s="51" t="s">
        <v>56</v>
      </c>
      <c r="C46" s="84"/>
      <c r="D46" s="83"/>
      <c r="E46" s="83"/>
      <c r="F46" s="83"/>
      <c r="G46" s="83"/>
      <c r="H46" s="46"/>
      <c r="I46" s="83"/>
      <c r="J46" s="32"/>
      <c r="K46" s="32"/>
      <c r="L46" s="27"/>
      <c r="M46" s="32"/>
      <c r="N46" s="29"/>
      <c r="O46" s="32"/>
    </row>
    <row r="47" spans="1:15" ht="11.25" customHeight="1">
      <c r="A47" s="76" t="s">
        <v>47</v>
      </c>
      <c r="B47" s="51" t="s">
        <v>51</v>
      </c>
      <c r="C47" s="84"/>
      <c r="D47" s="83"/>
      <c r="E47" s="83"/>
      <c r="F47" s="83"/>
      <c r="G47" s="83"/>
      <c r="H47" s="46"/>
      <c r="I47" s="83"/>
      <c r="J47" s="32"/>
      <c r="K47" s="32"/>
      <c r="L47" s="78" t="s">
        <v>37</v>
      </c>
      <c r="M47" s="32"/>
      <c r="N47" s="222">
        <f>'035G-Drift'!C48</f>
        <v>45270</v>
      </c>
      <c r="O47" s="225"/>
    </row>
    <row r="48" spans="1:15" ht="7.5" customHeight="1">
      <c r="A48" s="27"/>
      <c r="B48" s="51" t="s">
        <v>52</v>
      </c>
      <c r="C48" s="84"/>
      <c r="D48" s="83"/>
      <c r="E48" s="83"/>
      <c r="F48" s="83"/>
      <c r="G48" s="83"/>
      <c r="H48" s="49"/>
      <c r="I48" s="52"/>
      <c r="J48" s="20"/>
      <c r="K48" s="20"/>
      <c r="L48" s="43" t="s">
        <v>38</v>
      </c>
      <c r="M48" s="50"/>
      <c r="N48" s="42"/>
      <c r="O48" s="15"/>
    </row>
    <row r="49" spans="1:15" ht="7.5" customHeight="1">
      <c r="A49" s="17"/>
      <c r="B49" s="51" t="s">
        <v>57</v>
      </c>
      <c r="C49" s="84"/>
      <c r="D49" s="83"/>
      <c r="E49" s="83"/>
      <c r="F49" s="83"/>
      <c r="G49" s="83"/>
      <c r="H49" s="44" t="s">
        <v>39</v>
      </c>
      <c r="I49" s="84"/>
      <c r="J49" s="32"/>
      <c r="K49" s="32"/>
      <c r="L49" s="51" t="s">
        <v>40</v>
      </c>
      <c r="M49" s="15"/>
      <c r="N49" s="223"/>
      <c r="O49" s="15"/>
    </row>
    <row r="50" spans="1:15" ht="7.5" customHeight="1">
      <c r="A50" s="30" t="s">
        <v>41</v>
      </c>
      <c r="B50" s="109" t="s">
        <v>53</v>
      </c>
      <c r="C50" s="85"/>
      <c r="D50" s="52"/>
      <c r="E50" s="52"/>
      <c r="F50" s="52"/>
      <c r="G50" s="52"/>
      <c r="H50" s="43" t="s">
        <v>42</v>
      </c>
      <c r="I50" s="85"/>
      <c r="J50" s="20"/>
      <c r="K50" s="20"/>
      <c r="L50" s="12" t="s">
        <v>43</v>
      </c>
      <c r="M50" s="22"/>
      <c r="N50" s="224" t="s">
        <v>92</v>
      </c>
      <c r="O50" s="15"/>
    </row>
    <row r="51" spans="1:15" ht="9.75" customHeight="1">
      <c r="A51" s="48" t="s">
        <v>44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45"/>
      <c r="O51" s="32"/>
    </row>
    <row r="52" spans="1:15" ht="12.75">
      <c r="A52" s="27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45"/>
      <c r="O52" s="32"/>
    </row>
    <row r="53" spans="1:15" ht="7.5" customHeight="1">
      <c r="A53" s="31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153"/>
      <c r="O53" s="32"/>
    </row>
    <row r="54" spans="1:15" ht="12.75">
      <c r="A54" s="53" t="s">
        <v>120</v>
      </c>
      <c r="B54" s="18"/>
      <c r="C54" s="18"/>
      <c r="D54" s="18"/>
      <c r="E54" s="18"/>
      <c r="F54" s="18"/>
      <c r="G54" s="18"/>
      <c r="H54" s="18"/>
      <c r="I54" s="18"/>
      <c r="J54" s="54"/>
      <c r="K54" s="18"/>
      <c r="L54" s="18"/>
      <c r="M54" s="54" t="s">
        <v>45</v>
      </c>
      <c r="N54" s="55">
        <v>1</v>
      </c>
      <c r="O54" s="226"/>
    </row>
  </sheetData>
  <sheetProtection/>
  <mergeCells count="4">
    <mergeCell ref="D11:F11"/>
    <mergeCell ref="H11:L11"/>
    <mergeCell ref="H4:I4"/>
    <mergeCell ref="E4:F4"/>
  </mergeCells>
  <printOptions/>
  <pageMargins left="0.35" right="0.21" top="0.5" bottom="0" header="0.5" footer="0.19"/>
  <pageSetup horizontalDpi="1200" verticalDpi="12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E61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39" sqref="E39"/>
    </sheetView>
  </sheetViews>
  <sheetFormatPr defaultColWidth="9.140625" defaultRowHeight="12.75"/>
  <cols>
    <col min="1" max="1" width="5.7109375" style="57" customWidth="1"/>
    <col min="2" max="2" width="10.00390625" style="57" customWidth="1"/>
    <col min="3" max="3" width="9.8515625" style="57" customWidth="1"/>
    <col min="4" max="4" width="8.7109375" style="57" customWidth="1"/>
    <col min="5" max="5" width="10.7109375" style="57" customWidth="1"/>
    <col min="6" max="6" width="9.00390625" style="57" customWidth="1"/>
    <col min="7" max="7" width="50.00390625" style="57" customWidth="1"/>
    <col min="8" max="16" width="7.7109375" style="57" customWidth="1"/>
    <col min="17" max="21" width="9.140625" style="57" customWidth="1"/>
    <col min="22" max="27" width="8.7109375" style="57" customWidth="1"/>
    <col min="28" max="28" width="9.140625" style="57" customWidth="1"/>
    <col min="29" max="29" width="2.7109375" style="56" customWidth="1"/>
    <col min="30" max="32" width="6.7109375" style="57" customWidth="1"/>
    <col min="33" max="33" width="2.7109375" style="57" customWidth="1"/>
    <col min="34" max="43" width="6.7109375" style="57" customWidth="1"/>
    <col min="44" max="44" width="5.7109375" style="57" customWidth="1"/>
    <col min="45" max="45" width="6.7109375" style="57" customWidth="1"/>
    <col min="46" max="46" width="7.140625" style="57" customWidth="1"/>
    <col min="47" max="47" width="6.140625" style="57" customWidth="1"/>
    <col min="48" max="48" width="6.7109375" style="57" customWidth="1"/>
    <col min="49" max="49" width="8.8515625" style="57" customWidth="1"/>
    <col min="50" max="16384" width="9.140625" style="57" customWidth="1"/>
  </cols>
  <sheetData>
    <row r="1" spans="1:53" ht="12.75">
      <c r="A1" s="56" t="str">
        <f>'019G-Kerr'!A1</f>
        <v>Nov</v>
      </c>
      <c r="B1" s="56">
        <f>'019G-Kerr'!B1</f>
        <v>2023</v>
      </c>
      <c r="C1" s="56"/>
      <c r="AC1" s="57"/>
      <c r="AH1" s="56"/>
      <c r="AI1"/>
      <c r="AJ1"/>
      <c r="AK1"/>
      <c r="AL1" s="63"/>
      <c r="AM1" s="56"/>
      <c r="AN1" s="58"/>
      <c r="AO1" s="58"/>
      <c r="AP1" s="56"/>
      <c r="AQ1" s="56"/>
      <c r="AR1" s="58"/>
      <c r="BA1" s="56"/>
    </row>
    <row r="2" spans="2:57" ht="12.75">
      <c r="B2" s="75"/>
      <c r="C2" s="56" t="s">
        <v>0</v>
      </c>
      <c r="D2" s="56"/>
      <c r="E2" s="56"/>
      <c r="F2" s="56"/>
      <c r="G2" s="56"/>
      <c r="AC2" s="57"/>
      <c r="AH2" s="56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BB2" s="56"/>
      <c r="BC2" s="56"/>
      <c r="BD2" s="56"/>
      <c r="BE2" s="56"/>
    </row>
    <row r="3" spans="2:48" ht="12.75">
      <c r="B3" s="75"/>
      <c r="C3" s="56" t="s">
        <v>1</v>
      </c>
      <c r="D3" s="56" t="s">
        <v>82</v>
      </c>
      <c r="E3" s="56"/>
      <c r="F3" s="56"/>
      <c r="G3" s="56"/>
      <c r="AC3" s="57"/>
      <c r="AH3" s="56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</row>
    <row r="4" spans="29:41" ht="13.5" thickBot="1">
      <c r="AC4" s="57"/>
      <c r="AG4" s="61"/>
      <c r="AH4" s="105"/>
      <c r="AI4" s="62"/>
      <c r="AJ4" s="62"/>
      <c r="AL4" s="94"/>
      <c r="AO4" s="81"/>
    </row>
    <row r="5" spans="1:55" ht="12.75">
      <c r="A5" s="118"/>
      <c r="B5" s="131"/>
      <c r="C5" s="135" t="s">
        <v>67</v>
      </c>
      <c r="D5" s="136" t="s">
        <v>69</v>
      </c>
      <c r="E5" s="136" t="s">
        <v>73</v>
      </c>
      <c r="F5" s="136" t="s">
        <v>67</v>
      </c>
      <c r="G5" s="139"/>
      <c r="I5" s="63"/>
      <c r="J5"/>
      <c r="K5"/>
      <c r="L5"/>
      <c r="M5"/>
      <c r="N5"/>
      <c r="O5"/>
      <c r="P5"/>
      <c r="Q5"/>
      <c r="R5"/>
      <c r="S5" s="63"/>
      <c r="T5" s="63"/>
      <c r="U5" s="63"/>
      <c r="V5" s="63"/>
      <c r="W5"/>
      <c r="X5"/>
      <c r="Y5"/>
      <c r="Z5"/>
      <c r="AA5" s="63"/>
      <c r="AC5" s="57"/>
      <c r="AG5" s="61"/>
      <c r="AH5" s="105"/>
      <c r="AL5" s="94"/>
      <c r="BC5" s="64"/>
    </row>
    <row r="6" spans="1:50" ht="12.75">
      <c r="A6" s="119"/>
      <c r="B6" s="132" t="s">
        <v>62</v>
      </c>
      <c r="C6" s="133" t="s">
        <v>68</v>
      </c>
      <c r="D6" s="137" t="s">
        <v>70</v>
      </c>
      <c r="E6" s="137" t="s">
        <v>70</v>
      </c>
      <c r="F6" s="137" t="s">
        <v>83</v>
      </c>
      <c r="G6" s="140"/>
      <c r="I6" s="65"/>
      <c r="J6" s="59"/>
      <c r="K6" s="59"/>
      <c r="L6" s="59"/>
      <c r="M6" s="59"/>
      <c r="N6" s="65"/>
      <c r="O6" s="59"/>
      <c r="P6" s="59"/>
      <c r="Q6" s="59"/>
      <c r="R6" s="59"/>
      <c r="S6" s="59"/>
      <c r="T6" s="59"/>
      <c r="U6" s="59"/>
      <c r="V6" s="65"/>
      <c r="W6" s="59"/>
      <c r="X6" s="59"/>
      <c r="Y6" s="59"/>
      <c r="Z6" s="59"/>
      <c r="AA6" s="65"/>
      <c r="AB6" s="59"/>
      <c r="AC6" s="59"/>
      <c r="AD6" s="59"/>
      <c r="AE6" s="59"/>
      <c r="AF6" s="59"/>
      <c r="AG6" s="61"/>
      <c r="AH6" s="105"/>
      <c r="AL6" s="94"/>
      <c r="AP6" s="66"/>
      <c r="AQ6" s="66"/>
      <c r="AX6" s="64"/>
    </row>
    <row r="7" spans="1:52" ht="12.75">
      <c r="A7" s="120"/>
      <c r="B7" s="133" t="s">
        <v>63</v>
      </c>
      <c r="C7" s="133" t="s">
        <v>65</v>
      </c>
      <c r="D7" s="137" t="s">
        <v>71</v>
      </c>
      <c r="E7" s="137" t="s">
        <v>71</v>
      </c>
      <c r="F7" s="137" t="s">
        <v>75</v>
      </c>
      <c r="G7" s="141"/>
      <c r="I7" s="65"/>
      <c r="J7" s="59"/>
      <c r="K7" s="59"/>
      <c r="L7" s="59"/>
      <c r="M7" s="59"/>
      <c r="N7" s="65"/>
      <c r="O7" s="59"/>
      <c r="P7" s="59"/>
      <c r="Q7" s="59"/>
      <c r="R7" s="59"/>
      <c r="S7" s="59"/>
      <c r="T7" s="59"/>
      <c r="U7" s="59"/>
      <c r="V7" s="65"/>
      <c r="W7" s="59"/>
      <c r="X7" s="59"/>
      <c r="Y7" s="59"/>
      <c r="Z7" s="59"/>
      <c r="AA7" s="65"/>
      <c r="AB7" s="65"/>
      <c r="AC7" s="65"/>
      <c r="AD7" s="65"/>
      <c r="AE7" s="65"/>
      <c r="AF7" s="65"/>
      <c r="AG7" s="61"/>
      <c r="AH7" s="105"/>
      <c r="AL7" s="94"/>
      <c r="AX7" s="64"/>
      <c r="AZ7" s="67"/>
    </row>
    <row r="8" spans="1:55" ht="13.5" thickBot="1">
      <c r="A8" s="121" t="s">
        <v>4</v>
      </c>
      <c r="B8" s="134" t="s">
        <v>64</v>
      </c>
      <c r="C8" s="134" t="s">
        <v>66</v>
      </c>
      <c r="D8" s="138" t="s">
        <v>72</v>
      </c>
      <c r="E8" s="138" t="s">
        <v>74</v>
      </c>
      <c r="F8" s="138" t="s">
        <v>76</v>
      </c>
      <c r="G8" s="142" t="s">
        <v>61</v>
      </c>
      <c r="I8" s="65"/>
      <c r="J8" s="59"/>
      <c r="K8" s="59"/>
      <c r="L8" s="59"/>
      <c r="M8" s="59"/>
      <c r="N8" s="65"/>
      <c r="O8" s="59"/>
      <c r="P8" s="59"/>
      <c r="Q8" s="59"/>
      <c r="R8" s="59"/>
      <c r="S8" s="59"/>
      <c r="T8" s="59"/>
      <c r="U8" s="59"/>
      <c r="V8" s="65"/>
      <c r="W8" s="59"/>
      <c r="X8" s="59"/>
      <c r="Y8" s="59"/>
      <c r="Z8" s="59"/>
      <c r="AA8" s="65"/>
      <c r="AB8" s="65"/>
      <c r="AC8" s="65"/>
      <c r="AD8" s="65"/>
      <c r="AE8" s="65"/>
      <c r="AF8" s="65"/>
      <c r="AG8" s="61"/>
      <c r="AH8" s="105"/>
      <c r="AL8" s="94"/>
      <c r="AM8" s="73"/>
      <c r="AQ8" s="66"/>
      <c r="AR8" s="66"/>
      <c r="AX8" s="64"/>
      <c r="AY8" s="64"/>
      <c r="AZ8" s="64"/>
      <c r="BA8" s="64"/>
      <c r="BB8" s="68"/>
      <c r="BC8" s="64"/>
    </row>
    <row r="9" spans="1:38" ht="12.75">
      <c r="A9" s="60" t="s">
        <v>6</v>
      </c>
      <c r="G9" s="88"/>
      <c r="I9" s="63"/>
      <c r="N9" s="63"/>
      <c r="V9" s="63"/>
      <c r="AA9" s="63"/>
      <c r="AC9" s="57"/>
      <c r="AG9" s="61"/>
      <c r="AH9" s="105"/>
      <c r="AL9" s="94"/>
    </row>
    <row r="10" spans="1:50" ht="12.75">
      <c r="A10" s="122">
        <f>IF('019G-Kerr'!A10&gt;0,'019G-Kerr'!A10,"")</f>
        <v>1</v>
      </c>
      <c r="B10" s="123"/>
      <c r="C10" s="124"/>
      <c r="D10" s="125"/>
      <c r="E10" s="125"/>
      <c r="F10" s="126"/>
      <c r="G10" s="278"/>
      <c r="I10" s="71"/>
      <c r="J10" s="62"/>
      <c r="K10" s="62"/>
      <c r="L10" s="62"/>
      <c r="M10" s="62"/>
      <c r="N10" s="71"/>
      <c r="O10" s="62"/>
      <c r="P10" s="62"/>
      <c r="Q10" s="62"/>
      <c r="R10" s="62"/>
      <c r="S10" s="62"/>
      <c r="T10" s="62"/>
      <c r="U10" s="62"/>
      <c r="V10" s="71"/>
      <c r="W10" s="62"/>
      <c r="X10" s="62"/>
      <c r="Y10" s="70"/>
      <c r="Z10" s="70"/>
      <c r="AA10" s="80"/>
      <c r="AB10" s="80"/>
      <c r="AC10" s="80"/>
      <c r="AD10" s="80"/>
      <c r="AE10" s="80"/>
      <c r="AF10" s="71"/>
      <c r="AG10" s="61"/>
      <c r="AH10" s="105"/>
      <c r="AL10" s="94"/>
      <c r="AR10" s="62"/>
      <c r="AX10" s="66"/>
    </row>
    <row r="11" spans="1:50" ht="12.75">
      <c r="A11" s="122">
        <f>IF('019G-Kerr'!A11&gt;0,'019G-Kerr'!A11,"")</f>
        <v>2</v>
      </c>
      <c r="B11" s="278"/>
      <c r="C11" s="281"/>
      <c r="D11" s="282"/>
      <c r="E11" s="282"/>
      <c r="F11" s="283"/>
      <c r="G11" s="278"/>
      <c r="I11" s="71"/>
      <c r="J11" s="62"/>
      <c r="K11" s="62"/>
      <c r="L11" s="62"/>
      <c r="M11" s="62"/>
      <c r="N11" s="71"/>
      <c r="O11" s="62"/>
      <c r="P11" s="62"/>
      <c r="Q11" s="62"/>
      <c r="R11" s="62"/>
      <c r="S11" s="62"/>
      <c r="T11" s="62"/>
      <c r="U11" s="62"/>
      <c r="V11" s="71"/>
      <c r="W11" s="62"/>
      <c r="X11" s="62"/>
      <c r="Y11" s="70"/>
      <c r="Z11" s="70"/>
      <c r="AA11" s="80"/>
      <c r="AB11" s="80"/>
      <c r="AC11" s="80"/>
      <c r="AD11" s="80"/>
      <c r="AE11" s="80"/>
      <c r="AF11" s="71"/>
      <c r="AG11" s="61"/>
      <c r="AH11" s="105"/>
      <c r="AL11" s="94"/>
      <c r="AX11" s="66"/>
    </row>
    <row r="12" spans="1:50" ht="12.75">
      <c r="A12" s="122">
        <f>IF('019G-Kerr'!A12&gt;0,'019G-Kerr'!A12,"")</f>
        <v>3</v>
      </c>
      <c r="B12" s="123"/>
      <c r="C12" s="124"/>
      <c r="D12" s="282"/>
      <c r="E12" s="282"/>
      <c r="F12" s="126"/>
      <c r="G12" s="278"/>
      <c r="I12" s="71"/>
      <c r="J12" s="62"/>
      <c r="K12" s="62"/>
      <c r="L12" s="62"/>
      <c r="M12" s="62"/>
      <c r="N12" s="71"/>
      <c r="O12" s="62"/>
      <c r="P12" s="62"/>
      <c r="Q12" s="62"/>
      <c r="R12" s="62"/>
      <c r="S12" s="62"/>
      <c r="T12" s="62"/>
      <c r="U12" s="62"/>
      <c r="V12" s="71"/>
      <c r="W12" s="62"/>
      <c r="X12" s="62"/>
      <c r="Y12" s="70"/>
      <c r="Z12" s="70"/>
      <c r="AA12" s="80"/>
      <c r="AB12" s="80"/>
      <c r="AC12" s="80"/>
      <c r="AD12" s="80"/>
      <c r="AE12" s="80"/>
      <c r="AF12" s="71"/>
      <c r="AG12" s="104"/>
      <c r="AH12" s="105"/>
      <c r="AI12" s="62"/>
      <c r="AK12" s="62"/>
      <c r="AL12" s="97"/>
      <c r="AN12" s="62"/>
      <c r="AO12" s="62"/>
      <c r="AX12" s="66"/>
    </row>
    <row r="13" spans="1:50" ht="12.75">
      <c r="A13" s="122">
        <f>IF('019G-Kerr'!A13&gt;0,'019G-Kerr'!A13,"")</f>
        <v>4</v>
      </c>
      <c r="B13" s="123"/>
      <c r="C13" s="124"/>
      <c r="D13" s="282"/>
      <c r="E13" s="282"/>
      <c r="F13" s="126"/>
      <c r="G13" s="278"/>
      <c r="I13" s="71"/>
      <c r="J13" s="62"/>
      <c r="K13" s="62"/>
      <c r="L13" s="62"/>
      <c r="M13" s="62"/>
      <c r="N13" s="71"/>
      <c r="O13" s="62"/>
      <c r="P13" s="62"/>
      <c r="Q13" s="62"/>
      <c r="R13" s="62"/>
      <c r="S13" s="62"/>
      <c r="T13" s="62"/>
      <c r="U13" s="62"/>
      <c r="V13" s="71"/>
      <c r="W13" s="62"/>
      <c r="X13" s="62"/>
      <c r="Y13" s="70"/>
      <c r="Z13" s="70"/>
      <c r="AA13" s="80"/>
      <c r="AB13" s="80"/>
      <c r="AC13" s="80"/>
      <c r="AD13" s="80"/>
      <c r="AE13" s="80"/>
      <c r="AF13" s="71"/>
      <c r="AG13" s="61"/>
      <c r="AH13" s="105"/>
      <c r="AL13" s="94"/>
      <c r="AX13" s="66"/>
    </row>
    <row r="14" spans="1:50" ht="12.75">
      <c r="A14" s="122">
        <f>IF('019G-Kerr'!A14&gt;0,'019G-Kerr'!A14,"")</f>
        <v>5</v>
      </c>
      <c r="B14" s="123"/>
      <c r="C14" s="124"/>
      <c r="D14" s="125"/>
      <c r="E14" s="125"/>
      <c r="F14" s="126"/>
      <c r="G14" s="278"/>
      <c r="I14" s="71"/>
      <c r="J14" s="62"/>
      <c r="K14" s="62"/>
      <c r="L14" s="62"/>
      <c r="M14" s="62"/>
      <c r="N14" s="71"/>
      <c r="O14" s="62"/>
      <c r="P14" s="62"/>
      <c r="Q14" s="62"/>
      <c r="R14" s="62"/>
      <c r="S14" s="62"/>
      <c r="T14" s="62"/>
      <c r="U14" s="62"/>
      <c r="V14" s="71"/>
      <c r="W14" s="62"/>
      <c r="X14" s="62"/>
      <c r="Y14" s="70"/>
      <c r="Z14" s="70"/>
      <c r="AA14" s="80"/>
      <c r="AB14" s="80"/>
      <c r="AC14" s="80"/>
      <c r="AD14" s="80"/>
      <c r="AE14" s="80"/>
      <c r="AF14" s="71"/>
      <c r="AG14" s="61"/>
      <c r="AH14" s="105"/>
      <c r="AL14" s="97"/>
      <c r="AR14" s="66"/>
      <c r="AX14" s="66"/>
    </row>
    <row r="15" spans="1:50" ht="12.75">
      <c r="A15" s="122">
        <f>IF('019G-Kerr'!A15&gt;0,'019G-Kerr'!A15,"")</f>
        <v>6</v>
      </c>
      <c r="B15" s="123"/>
      <c r="C15" s="124"/>
      <c r="D15" s="125"/>
      <c r="E15" s="125"/>
      <c r="F15" s="126"/>
      <c r="G15" s="278"/>
      <c r="I15" s="71"/>
      <c r="J15" s="62"/>
      <c r="K15" s="62"/>
      <c r="L15" s="62"/>
      <c r="M15" s="62"/>
      <c r="N15" s="71"/>
      <c r="O15" s="62"/>
      <c r="P15" s="62"/>
      <c r="Q15" s="62"/>
      <c r="R15" s="62"/>
      <c r="S15" s="62"/>
      <c r="T15" s="62"/>
      <c r="U15" s="62"/>
      <c r="V15" s="71"/>
      <c r="W15" s="62"/>
      <c r="X15" s="62"/>
      <c r="Y15" s="62"/>
      <c r="Z15" s="70"/>
      <c r="AA15" s="80"/>
      <c r="AB15" s="80"/>
      <c r="AC15" s="80"/>
      <c r="AD15" s="80"/>
      <c r="AE15" s="80"/>
      <c r="AF15" s="71"/>
      <c r="AG15" s="61"/>
      <c r="AH15" s="105"/>
      <c r="AL15" s="94"/>
      <c r="AX15" s="66"/>
    </row>
    <row r="16" spans="1:50" ht="12.75">
      <c r="A16" s="122">
        <f>IF('019G-Kerr'!A16&gt;0,'019G-Kerr'!A16,"")</f>
        <v>7</v>
      </c>
      <c r="B16" s="123"/>
      <c r="C16" s="124"/>
      <c r="D16" s="125"/>
      <c r="E16" s="125"/>
      <c r="F16" s="126"/>
      <c r="G16" s="278"/>
      <c r="I16" s="71"/>
      <c r="J16" s="62"/>
      <c r="K16" s="62"/>
      <c r="L16" s="62"/>
      <c r="M16" s="62"/>
      <c r="N16" s="71"/>
      <c r="O16" s="62"/>
      <c r="P16" s="62"/>
      <c r="Q16" s="62"/>
      <c r="R16" s="62"/>
      <c r="S16" s="62"/>
      <c r="T16" s="62"/>
      <c r="U16" s="62"/>
      <c r="V16" s="71"/>
      <c r="W16" s="62"/>
      <c r="X16" s="62"/>
      <c r="Y16" s="70"/>
      <c r="Z16" s="70"/>
      <c r="AA16" s="80"/>
      <c r="AB16" s="80"/>
      <c r="AC16" s="80"/>
      <c r="AD16" s="80"/>
      <c r="AE16" s="80"/>
      <c r="AF16" s="71"/>
      <c r="AG16" s="61"/>
      <c r="AH16" s="105"/>
      <c r="AI16" s="62"/>
      <c r="AJ16" s="62"/>
      <c r="AK16" s="62"/>
      <c r="AL16" s="97"/>
      <c r="AM16" s="62"/>
      <c r="AN16" s="62"/>
      <c r="AX16" s="66"/>
    </row>
    <row r="17" spans="1:50" ht="12.75">
      <c r="A17" s="122">
        <f>IF('019G-Kerr'!A17&gt;0,'019G-Kerr'!A17,"")</f>
        <v>8</v>
      </c>
      <c r="B17" s="123"/>
      <c r="C17" s="124"/>
      <c r="D17" s="125"/>
      <c r="E17" s="125"/>
      <c r="F17" s="126"/>
      <c r="G17" s="278"/>
      <c r="I17" s="71"/>
      <c r="J17" s="62"/>
      <c r="K17" s="62"/>
      <c r="L17" s="62"/>
      <c r="M17" s="62"/>
      <c r="N17" s="71"/>
      <c r="O17" s="62"/>
      <c r="P17" s="62"/>
      <c r="Q17" s="62"/>
      <c r="R17" s="62"/>
      <c r="S17" s="62"/>
      <c r="T17" s="62"/>
      <c r="U17" s="62"/>
      <c r="V17" s="71"/>
      <c r="W17" s="62"/>
      <c r="X17" s="62"/>
      <c r="Y17" s="70"/>
      <c r="Z17" s="70"/>
      <c r="AA17" s="80"/>
      <c r="AB17" s="80"/>
      <c r="AC17" s="80"/>
      <c r="AD17" s="80"/>
      <c r="AE17" s="80"/>
      <c r="AF17" s="71"/>
      <c r="AG17" s="61"/>
      <c r="AH17" s="105"/>
      <c r="AI17" s="62"/>
      <c r="AJ17" s="62"/>
      <c r="AK17" s="62"/>
      <c r="AL17" s="95"/>
      <c r="AX17" s="66"/>
    </row>
    <row r="18" spans="1:50" ht="12.75">
      <c r="A18" s="122">
        <f>IF('019G-Kerr'!A18&gt;0,'019G-Kerr'!A18,"")</f>
        <v>9</v>
      </c>
      <c r="B18" s="123"/>
      <c r="C18" s="124"/>
      <c r="D18" s="282"/>
      <c r="E18" s="282"/>
      <c r="F18" s="283">
        <v>1</v>
      </c>
      <c r="G18" s="278"/>
      <c r="I18" s="71"/>
      <c r="J18" s="62"/>
      <c r="K18" s="62"/>
      <c r="L18" s="62"/>
      <c r="M18" s="62"/>
      <c r="N18" s="71"/>
      <c r="O18" s="62"/>
      <c r="P18" s="62"/>
      <c r="Q18" s="62"/>
      <c r="R18" s="62"/>
      <c r="S18" s="62"/>
      <c r="T18" s="62"/>
      <c r="U18" s="62"/>
      <c r="V18" s="71"/>
      <c r="W18" s="62"/>
      <c r="X18" s="62"/>
      <c r="Y18" s="70"/>
      <c r="Z18" s="70"/>
      <c r="AA18" s="80"/>
      <c r="AB18" s="80"/>
      <c r="AC18" s="80"/>
      <c r="AD18" s="80"/>
      <c r="AE18" s="80"/>
      <c r="AF18" s="71"/>
      <c r="AG18" s="61"/>
      <c r="AH18" s="105"/>
      <c r="AI18" s="62"/>
      <c r="AJ18" s="62"/>
      <c r="AK18" s="62"/>
      <c r="AL18" s="97"/>
      <c r="AN18" s="66"/>
      <c r="AO18" s="66"/>
      <c r="AX18" s="66"/>
    </row>
    <row r="19" spans="1:50" ht="12.75">
      <c r="A19" s="122">
        <f>IF('019G-Kerr'!A19&gt;0,'019G-Kerr'!A19,"")</f>
        <v>10</v>
      </c>
      <c r="B19" s="284"/>
      <c r="C19" s="281"/>
      <c r="D19" s="125"/>
      <c r="E19" s="125"/>
      <c r="F19" s="126">
        <v>1</v>
      </c>
      <c r="G19" s="278"/>
      <c r="I19" s="71"/>
      <c r="J19" s="62"/>
      <c r="K19" s="62"/>
      <c r="L19" s="62"/>
      <c r="M19" s="62"/>
      <c r="N19" s="71"/>
      <c r="O19" s="62"/>
      <c r="P19" s="62"/>
      <c r="Q19" s="62"/>
      <c r="R19" s="62"/>
      <c r="S19" s="62"/>
      <c r="T19" s="62"/>
      <c r="U19" s="62"/>
      <c r="V19" s="71"/>
      <c r="W19" s="62"/>
      <c r="X19" s="62"/>
      <c r="Y19" s="70"/>
      <c r="Z19" s="70"/>
      <c r="AA19" s="80"/>
      <c r="AB19" s="80"/>
      <c r="AC19" s="80"/>
      <c r="AD19" s="80"/>
      <c r="AE19" s="80"/>
      <c r="AF19" s="71"/>
      <c r="AG19" s="61"/>
      <c r="AH19" s="105"/>
      <c r="AI19" s="66"/>
      <c r="AJ19" s="66"/>
      <c r="AK19" s="66"/>
      <c r="AL19" s="96"/>
      <c r="AX19" s="66"/>
    </row>
    <row r="20" spans="1:50" ht="12.75">
      <c r="A20" s="122">
        <f>IF('019G-Kerr'!A20&gt;0,'019G-Kerr'!A20,"")</f>
        <v>11</v>
      </c>
      <c r="B20" s="123"/>
      <c r="C20" s="124"/>
      <c r="D20" s="125"/>
      <c r="E20" s="125"/>
      <c r="F20" s="126"/>
      <c r="G20" s="278"/>
      <c r="I20" s="71"/>
      <c r="J20" s="62"/>
      <c r="K20" s="62"/>
      <c r="L20" s="62"/>
      <c r="M20" s="62"/>
      <c r="N20" s="71"/>
      <c r="O20" s="62"/>
      <c r="P20" s="62"/>
      <c r="Q20" s="62"/>
      <c r="R20" s="62"/>
      <c r="S20" s="62"/>
      <c r="T20" s="62"/>
      <c r="U20" s="62"/>
      <c r="V20" s="71"/>
      <c r="W20" s="62"/>
      <c r="X20" s="62"/>
      <c r="Y20" s="70"/>
      <c r="Z20" s="70"/>
      <c r="AA20" s="80"/>
      <c r="AB20" s="80"/>
      <c r="AC20" s="80"/>
      <c r="AD20" s="80"/>
      <c r="AE20" s="80"/>
      <c r="AF20" s="71"/>
      <c r="AG20" s="61"/>
      <c r="AH20" s="105"/>
      <c r="AI20" s="66"/>
      <c r="AJ20" s="66"/>
      <c r="AK20" s="66"/>
      <c r="AL20" s="97"/>
      <c r="AM20" s="69"/>
      <c r="AN20" s="69"/>
      <c r="AO20" s="69"/>
      <c r="AX20" s="66"/>
    </row>
    <row r="21" spans="1:50" ht="12.75">
      <c r="A21" s="122">
        <f>IF('019G-Kerr'!A21&gt;0,'019G-Kerr'!A21,"")</f>
        <v>12</v>
      </c>
      <c r="B21" s="123"/>
      <c r="C21" s="124"/>
      <c r="D21" s="125"/>
      <c r="E21" s="125"/>
      <c r="F21" s="126"/>
      <c r="G21" s="278"/>
      <c r="I21" s="71"/>
      <c r="J21" s="62"/>
      <c r="K21" s="62"/>
      <c r="L21" s="62"/>
      <c r="M21" s="62"/>
      <c r="N21" s="71"/>
      <c r="O21" s="62"/>
      <c r="P21" s="62"/>
      <c r="Q21" s="62"/>
      <c r="R21" s="62"/>
      <c r="S21" s="62"/>
      <c r="T21" s="62"/>
      <c r="U21" s="62"/>
      <c r="V21" s="71"/>
      <c r="W21" s="62"/>
      <c r="X21" s="62"/>
      <c r="Y21" s="70"/>
      <c r="Z21" s="70"/>
      <c r="AA21" s="80"/>
      <c r="AB21" s="80"/>
      <c r="AC21" s="80"/>
      <c r="AD21" s="80"/>
      <c r="AE21" s="80"/>
      <c r="AF21" s="71"/>
      <c r="AG21" s="61"/>
      <c r="AH21" s="105"/>
      <c r="AI21" s="66"/>
      <c r="AJ21" s="66"/>
      <c r="AK21" s="66"/>
      <c r="AL21" s="96"/>
      <c r="AX21" s="66"/>
    </row>
    <row r="22" spans="1:50" ht="12.75">
      <c r="A22" s="122">
        <f>IF('019G-Kerr'!A22&gt;0,'019G-Kerr'!A22,"")</f>
        <v>13</v>
      </c>
      <c r="B22" s="278"/>
      <c r="C22" s="281"/>
      <c r="D22" s="282"/>
      <c r="E22" s="282"/>
      <c r="F22" s="283"/>
      <c r="G22" s="278"/>
      <c r="I22" s="71"/>
      <c r="J22" s="62"/>
      <c r="K22" s="62"/>
      <c r="L22" s="62"/>
      <c r="M22" s="62"/>
      <c r="N22" s="71"/>
      <c r="O22" s="62"/>
      <c r="P22" s="62"/>
      <c r="Q22" s="62"/>
      <c r="R22" s="62"/>
      <c r="S22" s="62"/>
      <c r="T22" s="62"/>
      <c r="U22" s="62"/>
      <c r="V22" s="71"/>
      <c r="W22" s="62"/>
      <c r="X22" s="62"/>
      <c r="Y22" s="62"/>
      <c r="Z22" s="70"/>
      <c r="AA22" s="80"/>
      <c r="AB22" s="80"/>
      <c r="AC22" s="80"/>
      <c r="AD22" s="80"/>
      <c r="AE22" s="80"/>
      <c r="AF22" s="71"/>
      <c r="AG22" s="61"/>
      <c r="AH22" s="105"/>
      <c r="AI22" s="66"/>
      <c r="AJ22" s="66"/>
      <c r="AK22" s="66"/>
      <c r="AL22" s="97"/>
      <c r="AM22" s="69"/>
      <c r="AN22" s="69"/>
      <c r="AX22" s="66"/>
    </row>
    <row r="23" spans="1:50" ht="12.75">
      <c r="A23" s="122">
        <f>IF('019G-Kerr'!A23&gt;0,'019G-Kerr'!A23,"")</f>
        <v>14</v>
      </c>
      <c r="B23" s="123"/>
      <c r="C23" s="124"/>
      <c r="D23" s="125"/>
      <c r="E23" s="125"/>
      <c r="F23" s="126"/>
      <c r="G23" s="278"/>
      <c r="I23" s="71"/>
      <c r="J23" s="62"/>
      <c r="K23" s="62"/>
      <c r="L23" s="62"/>
      <c r="M23" s="62"/>
      <c r="N23" s="71"/>
      <c r="O23" s="62"/>
      <c r="P23" s="62"/>
      <c r="Q23" s="62"/>
      <c r="R23" s="62"/>
      <c r="S23" s="62"/>
      <c r="T23" s="62"/>
      <c r="U23" s="62"/>
      <c r="V23" s="71"/>
      <c r="W23" s="62"/>
      <c r="X23" s="62"/>
      <c r="Y23" s="70"/>
      <c r="Z23" s="70"/>
      <c r="AA23" s="80"/>
      <c r="AB23" s="80"/>
      <c r="AC23" s="80"/>
      <c r="AD23" s="80"/>
      <c r="AE23" s="80"/>
      <c r="AF23" s="71"/>
      <c r="AG23" s="61"/>
      <c r="AH23" s="105"/>
      <c r="AI23" s="66"/>
      <c r="AJ23" s="66"/>
      <c r="AK23" s="66"/>
      <c r="AL23" s="96"/>
      <c r="AX23" s="66"/>
    </row>
    <row r="24" spans="1:50" ht="12.75">
      <c r="A24" s="122">
        <f>IF('019G-Kerr'!A24&gt;0,'019G-Kerr'!A24,"")</f>
        <v>15</v>
      </c>
      <c r="B24" s="128"/>
      <c r="C24" s="124"/>
      <c r="D24" s="125"/>
      <c r="E24" s="125"/>
      <c r="F24" s="126"/>
      <c r="G24" s="278"/>
      <c r="I24" s="71"/>
      <c r="J24" s="62"/>
      <c r="K24" s="62"/>
      <c r="L24" s="62"/>
      <c r="M24" s="62"/>
      <c r="N24" s="71"/>
      <c r="O24" s="62"/>
      <c r="P24" s="62"/>
      <c r="Q24" s="62"/>
      <c r="R24" s="62"/>
      <c r="S24" s="62"/>
      <c r="T24" s="62"/>
      <c r="U24" s="62"/>
      <c r="V24" s="71"/>
      <c r="W24" s="62"/>
      <c r="X24" s="62"/>
      <c r="Y24" s="70"/>
      <c r="Z24" s="70"/>
      <c r="AA24" s="80"/>
      <c r="AB24" s="80"/>
      <c r="AC24" s="80"/>
      <c r="AD24" s="80"/>
      <c r="AE24" s="80"/>
      <c r="AF24" s="71"/>
      <c r="AG24" s="61"/>
      <c r="AH24" s="105"/>
      <c r="AI24" s="66"/>
      <c r="AJ24" s="66"/>
      <c r="AK24" s="66"/>
      <c r="AL24" s="97"/>
      <c r="AM24" s="69"/>
      <c r="AN24" s="69"/>
      <c r="AO24" s="69"/>
      <c r="AX24" s="66"/>
    </row>
    <row r="25" spans="1:50" ht="12.75">
      <c r="A25" s="122">
        <f>IF('019G-Kerr'!A25&gt;0,'019G-Kerr'!A25,"")</f>
        <v>16</v>
      </c>
      <c r="B25" s="128"/>
      <c r="C25" s="124"/>
      <c r="D25" s="125"/>
      <c r="E25" s="125"/>
      <c r="F25" s="126"/>
      <c r="G25" s="278"/>
      <c r="I25" s="71"/>
      <c r="J25" s="62"/>
      <c r="K25" s="62"/>
      <c r="L25" s="62"/>
      <c r="M25" s="62"/>
      <c r="N25" s="71"/>
      <c r="O25" s="62"/>
      <c r="P25" s="62"/>
      <c r="Q25" s="62"/>
      <c r="R25" s="62"/>
      <c r="S25" s="62"/>
      <c r="T25" s="62"/>
      <c r="U25" s="62"/>
      <c r="V25" s="71"/>
      <c r="W25" s="62"/>
      <c r="X25" s="62"/>
      <c r="Y25" s="70"/>
      <c r="Z25" s="70"/>
      <c r="AA25" s="80"/>
      <c r="AB25" s="80"/>
      <c r="AC25" s="80"/>
      <c r="AD25" s="80"/>
      <c r="AE25" s="80"/>
      <c r="AF25" s="71"/>
      <c r="AG25" s="61"/>
      <c r="AH25" s="105"/>
      <c r="AI25" s="66"/>
      <c r="AJ25" s="66"/>
      <c r="AK25" s="66"/>
      <c r="AL25" s="96"/>
      <c r="AX25" s="66"/>
    </row>
    <row r="26" spans="1:50" ht="12.75">
      <c r="A26" s="122">
        <f>IF('019G-Kerr'!A26&gt;0,'019G-Kerr'!A26,"")</f>
        <v>17</v>
      </c>
      <c r="B26" s="128"/>
      <c r="C26" s="124"/>
      <c r="D26" s="125"/>
      <c r="E26" s="125"/>
      <c r="F26" s="126">
        <v>1</v>
      </c>
      <c r="G26" s="278"/>
      <c r="I26" s="71"/>
      <c r="J26" s="62"/>
      <c r="K26" s="62"/>
      <c r="L26" s="62"/>
      <c r="M26" s="62"/>
      <c r="N26" s="71"/>
      <c r="O26" s="62"/>
      <c r="P26" s="62"/>
      <c r="Q26" s="62"/>
      <c r="R26" s="62"/>
      <c r="S26" s="62"/>
      <c r="T26" s="62"/>
      <c r="U26" s="62"/>
      <c r="V26" s="71"/>
      <c r="W26" s="62"/>
      <c r="X26" s="62"/>
      <c r="Y26" s="70"/>
      <c r="Z26" s="70"/>
      <c r="AA26" s="80"/>
      <c r="AB26" s="80"/>
      <c r="AC26" s="80"/>
      <c r="AD26" s="80"/>
      <c r="AE26" s="80"/>
      <c r="AF26" s="71"/>
      <c r="AG26" s="61"/>
      <c r="AH26" s="105"/>
      <c r="AI26" s="66"/>
      <c r="AJ26" s="66"/>
      <c r="AK26" s="66"/>
      <c r="AL26" s="97"/>
      <c r="AM26" s="69"/>
      <c r="AN26" s="69"/>
      <c r="AO26" s="69"/>
      <c r="AX26" s="66"/>
    </row>
    <row r="27" spans="1:50" ht="12.75">
      <c r="A27" s="122">
        <f>IF('019G-Kerr'!A27&gt;0,'019G-Kerr'!A27,"")</f>
        <v>18</v>
      </c>
      <c r="B27" s="128"/>
      <c r="C27" s="124"/>
      <c r="D27" s="125"/>
      <c r="E27" s="125"/>
      <c r="F27" s="126"/>
      <c r="G27" s="278"/>
      <c r="I27" s="71"/>
      <c r="J27" s="62"/>
      <c r="K27" s="62"/>
      <c r="L27" s="62"/>
      <c r="M27" s="62"/>
      <c r="N27" s="71"/>
      <c r="O27" s="62"/>
      <c r="P27" s="62"/>
      <c r="Q27" s="62"/>
      <c r="R27" s="62"/>
      <c r="S27" s="62"/>
      <c r="T27" s="62"/>
      <c r="U27" s="62"/>
      <c r="V27" s="71"/>
      <c r="W27" s="62"/>
      <c r="X27" s="62"/>
      <c r="Y27" s="70"/>
      <c r="Z27" s="70"/>
      <c r="AA27" s="80"/>
      <c r="AB27" s="80"/>
      <c r="AC27" s="80"/>
      <c r="AD27" s="80"/>
      <c r="AE27" s="80"/>
      <c r="AF27" s="71"/>
      <c r="AG27" s="61"/>
      <c r="AH27" s="105"/>
      <c r="AL27" s="94"/>
      <c r="AX27" s="66"/>
    </row>
    <row r="28" spans="1:50" ht="12.75">
      <c r="A28" s="122">
        <f>IF('019G-Kerr'!A28&gt;0,'019G-Kerr'!A28,"")</f>
        <v>19</v>
      </c>
      <c r="B28" s="128"/>
      <c r="C28" s="124"/>
      <c r="D28" s="125"/>
      <c r="E28" s="125"/>
      <c r="F28" s="126"/>
      <c r="G28" s="278"/>
      <c r="I28" s="71"/>
      <c r="J28" s="62"/>
      <c r="K28" s="62"/>
      <c r="L28" s="62"/>
      <c r="M28" s="62"/>
      <c r="N28" s="71"/>
      <c r="O28" s="62"/>
      <c r="P28" s="62"/>
      <c r="Q28" s="62"/>
      <c r="R28" s="62"/>
      <c r="S28" s="62"/>
      <c r="T28" s="62"/>
      <c r="U28" s="62"/>
      <c r="V28" s="71"/>
      <c r="W28" s="62"/>
      <c r="X28" s="62"/>
      <c r="Y28" s="70"/>
      <c r="Z28" s="70"/>
      <c r="AA28" s="80"/>
      <c r="AB28" s="80"/>
      <c r="AC28" s="80"/>
      <c r="AD28" s="80"/>
      <c r="AE28" s="80"/>
      <c r="AF28" s="71"/>
      <c r="AG28" s="61"/>
      <c r="AH28" s="105"/>
      <c r="AL28" s="94"/>
      <c r="AR28" s="62"/>
      <c r="AS28" s="62"/>
      <c r="AT28" s="62"/>
      <c r="AU28" s="62"/>
      <c r="AV28" s="62"/>
      <c r="AX28" s="66"/>
    </row>
    <row r="29" spans="1:50" ht="12.75">
      <c r="A29" s="122">
        <f>IF('019G-Kerr'!A29&gt;0,'019G-Kerr'!A29,"")</f>
        <v>20</v>
      </c>
      <c r="B29" s="128"/>
      <c r="C29" s="124"/>
      <c r="D29" s="125">
        <v>0.33</v>
      </c>
      <c r="E29" s="125">
        <v>5</v>
      </c>
      <c r="F29" s="126"/>
      <c r="G29" s="278"/>
      <c r="I29" s="71"/>
      <c r="J29" s="62"/>
      <c r="K29" s="62"/>
      <c r="L29" s="62"/>
      <c r="M29" s="62"/>
      <c r="N29" s="71"/>
      <c r="O29" s="62"/>
      <c r="P29" s="62"/>
      <c r="Q29" s="62"/>
      <c r="R29" s="62"/>
      <c r="S29" s="62"/>
      <c r="T29" s="62"/>
      <c r="U29" s="62"/>
      <c r="V29" s="71"/>
      <c r="W29" s="62"/>
      <c r="X29" s="62"/>
      <c r="Y29" s="62"/>
      <c r="Z29" s="70"/>
      <c r="AA29" s="80"/>
      <c r="AB29" s="80"/>
      <c r="AC29" s="80"/>
      <c r="AD29" s="80"/>
      <c r="AE29" s="80"/>
      <c r="AF29" s="71"/>
      <c r="AG29" s="61"/>
      <c r="AH29" s="105"/>
      <c r="AL29" s="94"/>
      <c r="AX29" s="66"/>
    </row>
    <row r="30" spans="1:50" ht="12.75">
      <c r="A30" s="122">
        <f>IF('019G-Kerr'!A30&gt;0,'019G-Kerr'!A30,"")</f>
        <v>21</v>
      </c>
      <c r="B30" s="123">
        <v>0.056</v>
      </c>
      <c r="C30" s="124">
        <v>1</v>
      </c>
      <c r="D30" s="125">
        <v>1.17</v>
      </c>
      <c r="E30" s="125">
        <v>8</v>
      </c>
      <c r="F30" s="126"/>
      <c r="G30" s="278" t="s">
        <v>145</v>
      </c>
      <c r="I30" s="71"/>
      <c r="J30" s="62"/>
      <c r="K30" s="62"/>
      <c r="L30" s="62"/>
      <c r="M30" s="62"/>
      <c r="N30" s="71"/>
      <c r="O30" s="62"/>
      <c r="P30" s="62"/>
      <c r="Q30" s="62"/>
      <c r="R30" s="62"/>
      <c r="S30" s="62"/>
      <c r="T30" s="62"/>
      <c r="U30" s="62"/>
      <c r="V30" s="71"/>
      <c r="W30" s="62"/>
      <c r="X30" s="62"/>
      <c r="Y30" s="70"/>
      <c r="Z30" s="70"/>
      <c r="AA30" s="80"/>
      <c r="AB30" s="80"/>
      <c r="AC30" s="80"/>
      <c r="AD30" s="80"/>
      <c r="AE30" s="80"/>
      <c r="AF30" s="71"/>
      <c r="AG30" s="61"/>
      <c r="AH30" s="105"/>
      <c r="AI30" s="70"/>
      <c r="AJ30" s="70"/>
      <c r="AL30" s="94"/>
      <c r="AX30" s="66"/>
    </row>
    <row r="31" spans="1:50" ht="12.75">
      <c r="A31" s="122">
        <f>IF('019G-Kerr'!A31&gt;0,'019G-Kerr'!A31,"")</f>
        <v>22</v>
      </c>
      <c r="B31" s="123"/>
      <c r="C31" s="124"/>
      <c r="D31" s="129"/>
      <c r="E31" s="125"/>
      <c r="F31" s="126">
        <v>1</v>
      </c>
      <c r="G31" s="278"/>
      <c r="I31" s="71"/>
      <c r="J31" s="62"/>
      <c r="K31" s="62"/>
      <c r="L31" s="62"/>
      <c r="M31" s="62"/>
      <c r="N31" s="71"/>
      <c r="O31" s="62"/>
      <c r="P31" s="62"/>
      <c r="Q31" s="62"/>
      <c r="R31" s="62"/>
      <c r="S31" s="62"/>
      <c r="T31" s="62"/>
      <c r="U31" s="62"/>
      <c r="V31" s="71"/>
      <c r="W31" s="62"/>
      <c r="X31" s="62"/>
      <c r="Y31" s="70"/>
      <c r="Z31" s="70"/>
      <c r="AA31" s="80"/>
      <c r="AB31" s="80"/>
      <c r="AC31" s="80"/>
      <c r="AD31" s="80"/>
      <c r="AE31" s="80"/>
      <c r="AF31" s="71"/>
      <c r="AG31" s="61"/>
      <c r="AH31" s="105"/>
      <c r="AL31" s="94"/>
      <c r="AX31" s="66"/>
    </row>
    <row r="32" spans="1:50" ht="12.75">
      <c r="A32" s="122">
        <f>IF('019G-Kerr'!A32&gt;0,'019G-Kerr'!A32,"")</f>
        <v>23</v>
      </c>
      <c r="B32" s="293"/>
      <c r="C32" s="294"/>
      <c r="D32" s="296"/>
      <c r="E32" s="296"/>
      <c r="F32" s="297"/>
      <c r="G32" s="278"/>
      <c r="I32" s="71"/>
      <c r="J32" s="62"/>
      <c r="K32" s="62"/>
      <c r="L32" s="62"/>
      <c r="M32" s="62"/>
      <c r="N32" s="71"/>
      <c r="O32" s="62"/>
      <c r="P32" s="62"/>
      <c r="Q32" s="62"/>
      <c r="R32" s="62"/>
      <c r="S32" s="62"/>
      <c r="T32" s="62"/>
      <c r="U32" s="62"/>
      <c r="V32" s="71"/>
      <c r="W32" s="62"/>
      <c r="X32" s="62"/>
      <c r="Y32" s="70"/>
      <c r="Z32" s="70"/>
      <c r="AA32" s="80"/>
      <c r="AB32" s="80"/>
      <c r="AC32" s="80"/>
      <c r="AD32" s="80"/>
      <c r="AE32" s="80"/>
      <c r="AF32" s="71"/>
      <c r="AG32" s="61"/>
      <c r="AH32" s="105"/>
      <c r="AI32" s="66"/>
      <c r="AJ32" s="66"/>
      <c r="AL32" s="94"/>
      <c r="AQ32" s="73"/>
      <c r="AR32" s="73"/>
      <c r="AS32" s="62"/>
      <c r="AX32" s="66"/>
    </row>
    <row r="33" spans="1:50" ht="12.75">
      <c r="A33" s="122">
        <f>IF('019G-Kerr'!A33&gt;0,'019G-Kerr'!A33,"")</f>
        <v>24</v>
      </c>
      <c r="B33" s="123"/>
      <c r="C33" s="124"/>
      <c r="D33" s="282"/>
      <c r="E33" s="282"/>
      <c r="F33" s="126"/>
      <c r="G33" s="278"/>
      <c r="I33" s="71"/>
      <c r="J33" s="62"/>
      <c r="K33" s="62"/>
      <c r="L33" s="62"/>
      <c r="M33" s="62"/>
      <c r="N33" s="71"/>
      <c r="O33" s="62"/>
      <c r="P33" s="62"/>
      <c r="Q33" s="62"/>
      <c r="R33" s="62"/>
      <c r="S33" s="62"/>
      <c r="T33" s="62"/>
      <c r="U33" s="62"/>
      <c r="V33" s="71"/>
      <c r="W33" s="62"/>
      <c r="X33" s="62"/>
      <c r="Y33" s="70"/>
      <c r="Z33" s="70"/>
      <c r="AA33" s="80"/>
      <c r="AB33" s="80"/>
      <c r="AC33" s="80"/>
      <c r="AD33" s="80"/>
      <c r="AE33" s="80"/>
      <c r="AF33" s="71"/>
      <c r="AG33" s="61"/>
      <c r="AH33" s="105"/>
      <c r="AL33" s="94"/>
      <c r="AX33" s="66"/>
    </row>
    <row r="34" spans="1:50" ht="12.75">
      <c r="A34" s="122">
        <f>IF('019G-Kerr'!A34&gt;0,'019G-Kerr'!A34,"")</f>
        <v>25</v>
      </c>
      <c r="B34" s="284"/>
      <c r="C34" s="281"/>
      <c r="D34" s="282"/>
      <c r="E34" s="282"/>
      <c r="F34" s="126"/>
      <c r="G34" s="278"/>
      <c r="I34" s="71"/>
      <c r="J34" s="62"/>
      <c r="K34" s="62"/>
      <c r="L34" s="62"/>
      <c r="M34" s="62"/>
      <c r="N34" s="71"/>
      <c r="O34" s="62"/>
      <c r="P34" s="62"/>
      <c r="Q34" s="62"/>
      <c r="R34" s="62"/>
      <c r="S34" s="62"/>
      <c r="T34" s="62"/>
      <c r="U34" s="62"/>
      <c r="V34" s="71"/>
      <c r="W34" s="62"/>
      <c r="X34" s="62"/>
      <c r="Y34" s="70"/>
      <c r="Z34" s="70"/>
      <c r="AA34" s="80"/>
      <c r="AB34" s="80"/>
      <c r="AC34" s="80"/>
      <c r="AD34" s="80"/>
      <c r="AE34" s="80"/>
      <c r="AF34" s="71"/>
      <c r="AG34" s="61"/>
      <c r="AH34" s="105"/>
      <c r="AI34" s="66"/>
      <c r="AJ34" s="66"/>
      <c r="AL34" s="94"/>
      <c r="AX34" s="66"/>
    </row>
    <row r="35" spans="1:50" ht="12.75">
      <c r="A35" s="122">
        <f>IF('019G-Kerr'!A35&gt;0,'019G-Kerr'!A35,"")</f>
        <v>26</v>
      </c>
      <c r="B35" s="123"/>
      <c r="C35" s="124"/>
      <c r="D35" s="282"/>
      <c r="E35" s="282"/>
      <c r="F35" s="126">
        <v>1</v>
      </c>
      <c r="G35" s="278"/>
      <c r="I35" s="71"/>
      <c r="J35" s="62"/>
      <c r="K35" s="62"/>
      <c r="L35" s="62"/>
      <c r="M35" s="62"/>
      <c r="N35" s="71"/>
      <c r="O35" s="62"/>
      <c r="P35" s="62"/>
      <c r="Q35" s="62"/>
      <c r="R35" s="62"/>
      <c r="S35" s="62"/>
      <c r="T35" s="62"/>
      <c r="U35" s="62"/>
      <c r="V35" s="71"/>
      <c r="W35" s="62"/>
      <c r="X35" s="62"/>
      <c r="Y35" s="70"/>
      <c r="Z35" s="70"/>
      <c r="AA35" s="80"/>
      <c r="AB35" s="80"/>
      <c r="AC35" s="80"/>
      <c r="AD35" s="80"/>
      <c r="AE35" s="80"/>
      <c r="AF35" s="71"/>
      <c r="AG35" s="61"/>
      <c r="AH35" s="105"/>
      <c r="AL35" s="94"/>
      <c r="AX35" s="66"/>
    </row>
    <row r="36" spans="1:50" ht="12.75">
      <c r="A36" s="122">
        <f>IF('019G-Kerr'!A36&gt;0,'019G-Kerr'!A36,"")</f>
        <v>27</v>
      </c>
      <c r="B36" s="284"/>
      <c r="C36" s="281"/>
      <c r="D36" s="125"/>
      <c r="E36" s="125"/>
      <c r="F36" s="126"/>
      <c r="G36" s="278"/>
      <c r="I36" s="71"/>
      <c r="J36" s="62"/>
      <c r="K36" s="62"/>
      <c r="L36" s="62"/>
      <c r="M36" s="62"/>
      <c r="N36" s="71"/>
      <c r="O36" s="62"/>
      <c r="P36" s="62"/>
      <c r="Q36" s="62"/>
      <c r="R36" s="62"/>
      <c r="S36" s="62"/>
      <c r="T36" s="62"/>
      <c r="U36" s="62"/>
      <c r="V36" s="71"/>
      <c r="W36" s="62"/>
      <c r="X36" s="62"/>
      <c r="Y36" s="62"/>
      <c r="Z36" s="70"/>
      <c r="AA36" s="80"/>
      <c r="AB36" s="80"/>
      <c r="AC36" s="80"/>
      <c r="AD36" s="80"/>
      <c r="AE36" s="80"/>
      <c r="AF36" s="71"/>
      <c r="AG36" s="61"/>
      <c r="AH36" s="105"/>
      <c r="AL36" s="94"/>
      <c r="AR36" s="66"/>
      <c r="AX36" s="66"/>
    </row>
    <row r="37" spans="1:50" ht="12.75">
      <c r="A37" s="122">
        <f>IF('019G-Kerr'!A37&gt;0,'019G-Kerr'!A37,"")</f>
        <v>28</v>
      </c>
      <c r="B37" s="123"/>
      <c r="C37" s="124"/>
      <c r="D37" s="125"/>
      <c r="E37" s="125"/>
      <c r="F37" s="126"/>
      <c r="G37" s="278"/>
      <c r="I37" s="71"/>
      <c r="J37" s="62"/>
      <c r="K37" s="62"/>
      <c r="L37" s="62"/>
      <c r="M37" s="62"/>
      <c r="N37" s="71"/>
      <c r="O37" s="62"/>
      <c r="P37" s="62"/>
      <c r="Q37" s="62"/>
      <c r="R37" s="62"/>
      <c r="S37" s="62"/>
      <c r="T37" s="62"/>
      <c r="U37" s="62"/>
      <c r="V37" s="71"/>
      <c r="W37" s="62"/>
      <c r="X37" s="62"/>
      <c r="Y37" s="70"/>
      <c r="Z37" s="70"/>
      <c r="AA37" s="80"/>
      <c r="AB37" s="80"/>
      <c r="AC37" s="80"/>
      <c r="AD37" s="80"/>
      <c r="AE37" s="80"/>
      <c r="AF37" s="71"/>
      <c r="AG37" s="61"/>
      <c r="AH37" s="105"/>
      <c r="AL37" s="94"/>
      <c r="AX37" s="66"/>
    </row>
    <row r="38" spans="1:50" ht="12.75">
      <c r="A38" s="122">
        <f>IF('019G-Kerr'!A38&gt;0,'019G-Kerr'!A38,"")</f>
        <v>29</v>
      </c>
      <c r="B38" s="123"/>
      <c r="C38" s="124"/>
      <c r="D38" s="125"/>
      <c r="E38" s="125"/>
      <c r="F38" s="126"/>
      <c r="G38" s="278"/>
      <c r="I38" s="71"/>
      <c r="J38" s="62"/>
      <c r="K38" s="62"/>
      <c r="L38" s="62"/>
      <c r="M38" s="62"/>
      <c r="N38" s="71"/>
      <c r="O38" s="62"/>
      <c r="P38" s="62"/>
      <c r="Q38" s="62"/>
      <c r="R38" s="62"/>
      <c r="S38" s="62"/>
      <c r="T38" s="62"/>
      <c r="U38" s="62"/>
      <c r="V38" s="71"/>
      <c r="W38" s="62"/>
      <c r="X38" s="62"/>
      <c r="Y38" s="70"/>
      <c r="Z38" s="70"/>
      <c r="AA38" s="80"/>
      <c r="AB38" s="80"/>
      <c r="AC38" s="80"/>
      <c r="AD38" s="80"/>
      <c r="AE38" s="80"/>
      <c r="AF38" s="71"/>
      <c r="AG38" s="61"/>
      <c r="AH38" s="105"/>
      <c r="AL38" s="94"/>
      <c r="AR38" s="62"/>
      <c r="AX38" s="66"/>
    </row>
    <row r="39" spans="1:50" ht="12.75">
      <c r="A39" s="122">
        <f>IF('019G-Kerr'!A39&gt;0,'019G-Kerr'!A39,"")</f>
        <v>30</v>
      </c>
      <c r="B39" s="123"/>
      <c r="C39" s="124"/>
      <c r="D39" s="125">
        <v>0.12</v>
      </c>
      <c r="E39" s="125">
        <v>3</v>
      </c>
      <c r="F39" s="126"/>
      <c r="G39" s="278"/>
      <c r="I39" s="71"/>
      <c r="J39" s="62"/>
      <c r="K39" s="62"/>
      <c r="L39" s="62"/>
      <c r="M39" s="62"/>
      <c r="N39" s="71"/>
      <c r="O39" s="62"/>
      <c r="P39" s="62"/>
      <c r="Q39" s="62"/>
      <c r="R39" s="62"/>
      <c r="S39" s="62"/>
      <c r="T39" s="62"/>
      <c r="U39" s="62"/>
      <c r="V39" s="71"/>
      <c r="W39" s="62"/>
      <c r="X39" s="62"/>
      <c r="Y39" s="62"/>
      <c r="Z39" s="70"/>
      <c r="AA39" s="80"/>
      <c r="AB39" s="80"/>
      <c r="AC39" s="80"/>
      <c r="AD39" s="80"/>
      <c r="AE39" s="80"/>
      <c r="AF39" s="71"/>
      <c r="AG39" s="61"/>
      <c r="AH39" s="105"/>
      <c r="AL39" s="94"/>
      <c r="AX39" s="66"/>
    </row>
    <row r="40" spans="1:50" ht="12.75">
      <c r="A40" s="122">
        <f>IF('019G-Kerr'!A40&gt;0,'019G-Kerr'!A40,"")</f>
      </c>
      <c r="B40" s="123"/>
      <c r="C40" s="124"/>
      <c r="D40" s="129"/>
      <c r="E40" s="125"/>
      <c r="F40" s="126"/>
      <c r="G40" s="278"/>
      <c r="I40" s="71"/>
      <c r="J40" s="62"/>
      <c r="K40" s="62"/>
      <c r="L40" s="62"/>
      <c r="M40" s="62"/>
      <c r="N40" s="71"/>
      <c r="O40" s="62"/>
      <c r="P40" s="62"/>
      <c r="Q40" s="62"/>
      <c r="R40" s="62"/>
      <c r="S40" s="62"/>
      <c r="T40" s="62"/>
      <c r="U40" s="62"/>
      <c r="V40" s="71"/>
      <c r="W40" s="62"/>
      <c r="X40" s="62"/>
      <c r="Y40" s="70"/>
      <c r="Z40" s="70"/>
      <c r="AA40" s="80"/>
      <c r="AB40" s="80"/>
      <c r="AC40" s="80"/>
      <c r="AD40" s="80"/>
      <c r="AE40" s="80"/>
      <c r="AF40" s="71"/>
      <c r="AG40" s="61"/>
      <c r="AH40" s="105"/>
      <c r="AI40" s="62"/>
      <c r="AK40" s="62"/>
      <c r="AL40" s="97"/>
      <c r="AO40" s="62"/>
      <c r="AR40" s="62"/>
      <c r="AX40" s="66"/>
    </row>
    <row r="41" spans="1:34" ht="12.75">
      <c r="A41" s="56"/>
      <c r="B41" s="69"/>
      <c r="D41" s="70"/>
      <c r="E41" s="70"/>
      <c r="F41" s="126"/>
      <c r="G41" s="69"/>
      <c r="I41" s="71"/>
      <c r="J41" s="62"/>
      <c r="K41" s="62"/>
      <c r="L41" s="62"/>
      <c r="M41" s="62"/>
      <c r="N41" s="71"/>
      <c r="O41" s="62"/>
      <c r="P41" s="62"/>
      <c r="Q41" s="62"/>
      <c r="R41" s="62"/>
      <c r="S41" s="62"/>
      <c r="T41" s="62"/>
      <c r="U41" s="62"/>
      <c r="V41" s="71"/>
      <c r="W41" s="62"/>
      <c r="X41" s="62"/>
      <c r="Y41" s="70"/>
      <c r="Z41" s="70"/>
      <c r="AA41" s="80"/>
      <c r="AB41" s="80"/>
      <c r="AC41" s="80"/>
      <c r="AD41" s="80"/>
      <c r="AE41" s="80"/>
      <c r="AF41" s="71"/>
      <c r="AG41" s="71"/>
      <c r="AH41" s="106"/>
    </row>
    <row r="42" spans="1:34" ht="12.75">
      <c r="A42" s="130" t="s">
        <v>7</v>
      </c>
      <c r="B42" s="128">
        <f>SUM(B10:B40)</f>
        <v>0.056</v>
      </c>
      <c r="C42" s="126">
        <f>SUM(C10:C40)</f>
        <v>1</v>
      </c>
      <c r="D42" s="125">
        <f>SUM(D10:D40)</f>
        <v>1.62</v>
      </c>
      <c r="E42" s="125">
        <f>SUM(E10:E40)</f>
        <v>16</v>
      </c>
      <c r="F42" s="126">
        <f>SUM(F10:F40)</f>
        <v>5</v>
      </c>
      <c r="G42" s="69"/>
      <c r="I42" s="71"/>
      <c r="J42" s="62"/>
      <c r="K42" s="62"/>
      <c r="L42" s="62"/>
      <c r="M42" s="62"/>
      <c r="N42" s="71"/>
      <c r="O42" s="62"/>
      <c r="P42" s="62"/>
      <c r="Q42" s="62"/>
      <c r="R42" s="62"/>
      <c r="S42" s="62"/>
      <c r="T42" s="62"/>
      <c r="U42" s="62"/>
      <c r="V42" s="71"/>
      <c r="W42" s="62"/>
      <c r="X42" s="62"/>
      <c r="Y42" s="70"/>
      <c r="Z42" s="70"/>
      <c r="AA42" s="80"/>
      <c r="AB42" s="80"/>
      <c r="AC42" s="80"/>
      <c r="AD42" s="80"/>
      <c r="AE42" s="80"/>
      <c r="AF42" s="71"/>
      <c r="AG42" s="71"/>
      <c r="AH42" s="106"/>
    </row>
    <row r="43" spans="1:34" ht="12.75">
      <c r="A43" s="130" t="s">
        <v>2</v>
      </c>
      <c r="B43" s="128">
        <f>AVERAGE(B10:B40)</f>
        <v>0.056</v>
      </c>
      <c r="C43" s="126">
        <f>C42/C46</f>
        <v>1</v>
      </c>
      <c r="D43" s="125">
        <f>AVERAGE(D10:D40)</f>
        <v>0.54</v>
      </c>
      <c r="E43" s="125">
        <f>AVERAGE(E10:E40)</f>
        <v>5.333333333333333</v>
      </c>
      <c r="F43" s="126">
        <f>AVERAGE(F10:F40)</f>
        <v>1</v>
      </c>
      <c r="G43" s="62">
        <f>IF(G46&gt;0,"&lt;","")</f>
      </c>
      <c r="I43" s="71"/>
      <c r="J43" s="62"/>
      <c r="K43" s="62"/>
      <c r="L43" s="62"/>
      <c r="M43" s="62"/>
      <c r="N43" s="71"/>
      <c r="O43" s="62"/>
      <c r="P43" s="62"/>
      <c r="Q43" s="62"/>
      <c r="R43" s="62"/>
      <c r="S43" s="62"/>
      <c r="T43" s="62"/>
      <c r="U43" s="62"/>
      <c r="V43" s="71"/>
      <c r="W43" s="62"/>
      <c r="X43" s="62"/>
      <c r="Y43" s="70"/>
      <c r="Z43" s="70"/>
      <c r="AA43" s="80"/>
      <c r="AB43" s="80"/>
      <c r="AC43" s="80"/>
      <c r="AD43" s="80"/>
      <c r="AE43" s="80"/>
      <c r="AF43" s="71"/>
      <c r="AG43" s="71"/>
      <c r="AH43" s="106"/>
    </row>
    <row r="44" spans="1:34" ht="12.75">
      <c r="A44" s="130" t="s">
        <v>3</v>
      </c>
      <c r="B44" s="128">
        <f>MAX(B10:B40)</f>
        <v>0.056</v>
      </c>
      <c r="C44" s="126">
        <f>MAX(C10:C40)</f>
        <v>1</v>
      </c>
      <c r="D44" s="125">
        <f>MAX(D10:D40)</f>
        <v>1.17</v>
      </c>
      <c r="E44" s="125">
        <f>MAX(E10:E40)</f>
        <v>8</v>
      </c>
      <c r="F44" s="126">
        <f>MAX(F10:F40)</f>
        <v>1</v>
      </c>
      <c r="G44" s="69"/>
      <c r="I44" s="63"/>
      <c r="M44" s="62"/>
      <c r="N44" s="63"/>
      <c r="R44" s="62"/>
      <c r="S44" s="62"/>
      <c r="T44" s="62"/>
      <c r="U44" s="62"/>
      <c r="V44" s="63"/>
      <c r="Y44" s="70"/>
      <c r="Z44" s="70"/>
      <c r="AA44" s="80"/>
      <c r="AB44" s="80"/>
      <c r="AC44" s="80"/>
      <c r="AD44" s="80"/>
      <c r="AE44" s="80"/>
      <c r="AF44" s="71"/>
      <c r="AG44" s="71"/>
      <c r="AH44" s="106"/>
    </row>
    <row r="45" spans="1:34" ht="12.75">
      <c r="A45" s="130" t="s">
        <v>8</v>
      </c>
      <c r="B45" s="128">
        <f>MIN(B10:B40)</f>
        <v>0.056</v>
      </c>
      <c r="C45" s="126">
        <f>MIN(C10:C40)</f>
        <v>1</v>
      </c>
      <c r="D45" s="125">
        <f>MIN(D10:D40)</f>
        <v>0.12</v>
      </c>
      <c r="E45" s="125">
        <f>MIN(E10:E40)</f>
        <v>3</v>
      </c>
      <c r="F45" s="126">
        <f>MIN(F10:F40)</f>
        <v>1</v>
      </c>
      <c r="G45" s="69"/>
      <c r="I45" s="63"/>
      <c r="L45" s="62"/>
      <c r="M45" s="62"/>
      <c r="N45" s="63"/>
      <c r="Q45" s="62"/>
      <c r="R45" s="62"/>
      <c r="S45" s="62"/>
      <c r="T45" s="62"/>
      <c r="U45" s="62"/>
      <c r="V45" s="63"/>
      <c r="Y45" s="62"/>
      <c r="Z45" s="62"/>
      <c r="AA45" s="63"/>
      <c r="AB45" s="71"/>
      <c r="AC45" s="71"/>
      <c r="AD45" s="71"/>
      <c r="AE45" s="71"/>
      <c r="AF45" s="71"/>
      <c r="AG45" s="71"/>
      <c r="AH45" s="106"/>
    </row>
    <row r="46" spans="1:34" ht="12.75">
      <c r="A46" s="130" t="s">
        <v>5</v>
      </c>
      <c r="B46" s="124">
        <f>COUNT(B10:B40)</f>
        <v>1</v>
      </c>
      <c r="C46" s="126">
        <f>COUNT(C10:C40)</f>
        <v>1</v>
      </c>
      <c r="D46" s="126">
        <f>COUNT(D10:D40)</f>
        <v>3</v>
      </c>
      <c r="E46" s="126">
        <f>COUNT(E10:E40)</f>
        <v>3</v>
      </c>
      <c r="F46" s="126">
        <f>COUNT(F10:F40)</f>
        <v>5</v>
      </c>
      <c r="G46" s="73"/>
      <c r="I46" s="63"/>
      <c r="L46" s="62"/>
      <c r="M46" s="62"/>
      <c r="N46" s="63"/>
      <c r="Q46" s="62"/>
      <c r="R46" s="62"/>
      <c r="S46" s="62"/>
      <c r="T46" s="62"/>
      <c r="U46" s="62"/>
      <c r="V46" s="63"/>
      <c r="Y46" s="62"/>
      <c r="Z46" s="62"/>
      <c r="AA46" s="63"/>
      <c r="AB46" s="71"/>
      <c r="AC46" s="71"/>
      <c r="AD46" s="71"/>
      <c r="AE46" s="71"/>
      <c r="AF46" s="71"/>
      <c r="AG46" s="71"/>
      <c r="AH46" s="106"/>
    </row>
    <row r="47" spans="1:4" ht="12.75">
      <c r="A47" s="113" t="s">
        <v>58</v>
      </c>
      <c r="B47" s="114"/>
      <c r="C47" s="114"/>
      <c r="D47" s="114"/>
    </row>
    <row r="48" spans="2:3" ht="12.75">
      <c r="B48" s="218">
        <f>'019G-Kerr'!B48</f>
        <v>45231</v>
      </c>
      <c r="C48" s="218">
        <f>'019G-Kerr'!C48</f>
        <v>45270</v>
      </c>
    </row>
    <row r="49" ht="12.75">
      <c r="B49" s="218">
        <f>'019G-Kerr'!B49</f>
        <v>45260</v>
      </c>
    </row>
    <row r="51" spans="1:6" ht="12.75">
      <c r="A51" s="113"/>
      <c r="B51" s="114"/>
      <c r="C51" s="114"/>
      <c r="D51" s="114"/>
      <c r="E51" s="114"/>
      <c r="F51" s="114"/>
    </row>
    <row r="52" spans="2:7" ht="12.75">
      <c r="B52" s="73"/>
      <c r="G52" s="112" t="s">
        <v>77</v>
      </c>
    </row>
    <row r="53" ht="12.75">
      <c r="B53" s="73"/>
    </row>
    <row r="54" ht="12.75">
      <c r="B54" s="110"/>
    </row>
    <row r="55" ht="12.75">
      <c r="B55" s="110"/>
    </row>
    <row r="56" ht="12.75">
      <c r="B56" s="110"/>
    </row>
    <row r="60" spans="25:29" ht="12.75">
      <c r="Y60" s="62"/>
      <c r="Z60" s="62"/>
      <c r="AA60" s="62"/>
      <c r="AB60" s="62"/>
      <c r="AC60" s="107"/>
    </row>
    <row r="61" spans="25:29" ht="12.75">
      <c r="Y61" s="62"/>
      <c r="Z61" s="62"/>
      <c r="AA61" s="62"/>
      <c r="AB61" s="62"/>
      <c r="AC61" s="107"/>
    </row>
  </sheetData>
  <sheetProtection/>
  <printOptions/>
  <pageMargins left="0" right="0" top="1.6" bottom="1" header="0.5" footer="0.5"/>
  <pageSetup horizontalDpi="600" verticalDpi="600" orientation="portrait" r:id="rId1"/>
  <headerFooter alignWithMargins="0"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N8" sqref="N8"/>
    </sheetView>
  </sheetViews>
  <sheetFormatPr defaultColWidth="9.140625" defaultRowHeight="12.75"/>
  <cols>
    <col min="1" max="1" width="24.140625" style="0" customWidth="1"/>
    <col min="2" max="2" width="11.421875" style="0" customWidth="1"/>
    <col min="3" max="3" width="1.7109375" style="0" customWidth="1"/>
    <col min="4" max="4" width="8.7109375" style="0" customWidth="1"/>
    <col min="5" max="5" width="8.57421875" style="0" customWidth="1"/>
    <col min="6" max="6" width="10.8515625" style="0" customWidth="1"/>
    <col min="7" max="7" width="2.7109375" style="0" customWidth="1"/>
    <col min="8" max="8" width="10.57421875" style="0" customWidth="1"/>
    <col min="9" max="9" width="4.7109375" style="0" customWidth="1"/>
    <col min="10" max="10" width="6.140625" style="0" customWidth="1"/>
    <col min="11" max="11" width="9.7109375" style="0" customWidth="1"/>
    <col min="12" max="12" width="8.00390625" style="0" customWidth="1"/>
    <col min="13" max="13" width="5.7109375" style="0" customWidth="1"/>
    <col min="14" max="14" width="10.00390625" style="0" customWidth="1"/>
  </cols>
  <sheetData>
    <row r="1" spans="1:15" ht="9.75" customHeight="1">
      <c r="A1" s="1" t="s">
        <v>89</v>
      </c>
      <c r="E1" s="2" t="s">
        <v>9</v>
      </c>
      <c r="F1" s="2"/>
      <c r="G1" s="2"/>
      <c r="H1" s="2"/>
      <c r="I1" s="2"/>
      <c r="J1" s="2"/>
      <c r="O1" s="156" t="s">
        <v>48</v>
      </c>
    </row>
    <row r="2" spans="1:15" ht="9.75" customHeight="1">
      <c r="A2" s="3"/>
      <c r="E2" s="4" t="s">
        <v>10</v>
      </c>
      <c r="F2" s="4"/>
      <c r="G2" s="4"/>
      <c r="H2" s="4"/>
      <c r="I2" s="4"/>
      <c r="J2" s="4"/>
      <c r="K2" s="155"/>
      <c r="L2" s="2"/>
      <c r="O2" s="156" t="s">
        <v>49</v>
      </c>
    </row>
    <row r="3" spans="1:14" ht="9.75" customHeight="1">
      <c r="A3" s="6" t="s">
        <v>85</v>
      </c>
      <c r="B3" s="7"/>
      <c r="C3" s="32"/>
      <c r="E3" s="100"/>
      <c r="F3" s="8"/>
      <c r="G3" s="8"/>
      <c r="H3" s="8"/>
      <c r="I3" s="8"/>
      <c r="J3" s="99"/>
      <c r="K3" s="203" t="s">
        <v>123</v>
      </c>
      <c r="L3" s="2"/>
      <c r="M3" s="5"/>
      <c r="N3" s="5"/>
    </row>
    <row r="4" spans="1:14" ht="9.75" customHeight="1">
      <c r="A4" s="6" t="s">
        <v>12</v>
      </c>
      <c r="B4" s="7"/>
      <c r="C4" s="32"/>
      <c r="E4" s="314" t="s">
        <v>13</v>
      </c>
      <c r="F4" s="315"/>
      <c r="G4" s="40"/>
      <c r="H4" s="314" t="s">
        <v>134</v>
      </c>
      <c r="I4" s="315"/>
      <c r="K4" s="82" t="s">
        <v>16</v>
      </c>
      <c r="L4" s="2" t="s">
        <v>93</v>
      </c>
      <c r="M4" s="5"/>
      <c r="N4" s="82"/>
    </row>
    <row r="5" spans="1:13" ht="9.75" customHeight="1">
      <c r="A5" s="10" t="s">
        <v>90</v>
      </c>
      <c r="B5" s="11"/>
      <c r="C5" s="40"/>
      <c r="E5" s="213" t="s">
        <v>14</v>
      </c>
      <c r="F5" s="13"/>
      <c r="G5" s="15"/>
      <c r="H5" s="197" t="s">
        <v>15</v>
      </c>
      <c r="I5" s="153"/>
      <c r="K5" s="9" t="s">
        <v>11</v>
      </c>
      <c r="L5" s="2"/>
      <c r="M5" s="5"/>
    </row>
    <row r="6" spans="2:13" ht="9.75" customHeight="1">
      <c r="B6" s="11"/>
      <c r="C6" s="40"/>
      <c r="E6" s="14"/>
      <c r="F6" s="15"/>
      <c r="G6" s="15"/>
      <c r="J6" s="16"/>
      <c r="K6" s="82" t="s">
        <v>135</v>
      </c>
      <c r="L6" s="2"/>
      <c r="M6" s="2"/>
    </row>
    <row r="7" spans="1:13" ht="9.75" customHeight="1">
      <c r="A7" s="6" t="s">
        <v>86</v>
      </c>
      <c r="B7" s="7"/>
      <c r="C7" s="32"/>
      <c r="E7" s="32"/>
      <c r="F7" s="216" t="s">
        <v>114</v>
      </c>
      <c r="G7" s="18"/>
      <c r="H7" s="19"/>
      <c r="I7" s="32"/>
      <c r="J7" s="32"/>
      <c r="K7" s="5" t="s">
        <v>94</v>
      </c>
      <c r="L7" s="5"/>
      <c r="M7" s="2"/>
    </row>
    <row r="8" spans="1:14" ht="9.75" customHeight="1">
      <c r="A8" s="6" t="s">
        <v>91</v>
      </c>
      <c r="B8" s="7"/>
      <c r="C8" s="32"/>
      <c r="E8" s="32"/>
      <c r="F8" s="215" t="s">
        <v>92</v>
      </c>
      <c r="G8" s="98"/>
      <c r="H8" s="215" t="s">
        <v>92</v>
      </c>
      <c r="I8" s="14"/>
      <c r="J8" s="15"/>
      <c r="N8" s="157" t="s">
        <v>139</v>
      </c>
    </row>
    <row r="9" spans="1:10" ht="12" customHeight="1">
      <c r="A9" s="10" t="s">
        <v>90</v>
      </c>
      <c r="B9" s="10"/>
      <c r="C9" s="40"/>
      <c r="E9" s="214" t="s">
        <v>17</v>
      </c>
      <c r="F9" s="219">
        <f>'047G-Bosc'!B48</f>
        <v>45231</v>
      </c>
      <c r="G9" s="217" t="s">
        <v>18</v>
      </c>
      <c r="H9" s="220">
        <f>'047G-Bosc'!B49</f>
        <v>45260</v>
      </c>
      <c r="I9" s="14"/>
      <c r="J9" s="152"/>
    </row>
    <row r="10" spans="1:15" ht="9.75" customHeight="1">
      <c r="A10" s="21" t="s">
        <v>84</v>
      </c>
      <c r="B10" s="21"/>
      <c r="C10" s="21"/>
      <c r="D10" s="22"/>
      <c r="E10" s="23"/>
      <c r="F10" s="23"/>
      <c r="G10" s="23"/>
      <c r="H10" s="24"/>
      <c r="I10" s="24"/>
      <c r="J10" s="20"/>
      <c r="K10" s="25"/>
      <c r="L10" s="26"/>
      <c r="M10" s="26"/>
      <c r="N10" s="26"/>
      <c r="O10" s="20"/>
    </row>
    <row r="11" spans="1:15" ht="9.75" customHeight="1">
      <c r="A11" s="27"/>
      <c r="B11" s="27"/>
      <c r="C11" s="27"/>
      <c r="D11" s="310" t="s">
        <v>113</v>
      </c>
      <c r="E11" s="310"/>
      <c r="F11" s="310"/>
      <c r="G11" s="203"/>
      <c r="H11" s="311" t="s">
        <v>19</v>
      </c>
      <c r="I11" s="312"/>
      <c r="J11" s="312"/>
      <c r="K11" s="312"/>
      <c r="L11" s="313"/>
      <c r="M11" s="204"/>
      <c r="O11" s="205"/>
    </row>
    <row r="12" spans="1:15" ht="9.75" customHeight="1">
      <c r="A12" s="202" t="s">
        <v>112</v>
      </c>
      <c r="B12" s="28"/>
      <c r="C12" s="33"/>
      <c r="D12" s="206"/>
      <c r="E12" s="207"/>
      <c r="F12" s="207"/>
      <c r="G12" s="207"/>
      <c r="H12" s="208"/>
      <c r="I12" s="26"/>
      <c r="J12" s="26"/>
      <c r="K12" s="207"/>
      <c r="L12" s="207"/>
      <c r="M12" s="209" t="s">
        <v>21</v>
      </c>
      <c r="N12" s="200" t="s">
        <v>20</v>
      </c>
      <c r="O12" s="210" t="s">
        <v>22</v>
      </c>
    </row>
    <row r="13" spans="1:15" ht="9.75" customHeight="1">
      <c r="A13" s="27"/>
      <c r="B13" s="28"/>
      <c r="C13" s="28"/>
      <c r="D13" s="211"/>
      <c r="E13" s="205"/>
      <c r="F13" s="211"/>
      <c r="G13" s="211"/>
      <c r="H13" s="202"/>
      <c r="I13" s="246"/>
      <c r="J13" s="245"/>
      <c r="K13" s="212"/>
      <c r="L13" s="211"/>
      <c r="M13" s="209" t="s">
        <v>23</v>
      </c>
      <c r="N13" s="221" t="s">
        <v>115</v>
      </c>
      <c r="O13" s="210" t="s">
        <v>24</v>
      </c>
    </row>
    <row r="14" spans="1:15" ht="9.75" customHeight="1">
      <c r="A14" s="31"/>
      <c r="B14" s="31"/>
      <c r="C14" s="31"/>
      <c r="D14" s="103" t="s">
        <v>95</v>
      </c>
      <c r="E14" s="101" t="s">
        <v>95</v>
      </c>
      <c r="F14" s="101" t="s">
        <v>25</v>
      </c>
      <c r="G14" s="102"/>
      <c r="H14" s="101" t="s">
        <v>95</v>
      </c>
      <c r="I14" s="31"/>
      <c r="J14" s="260" t="s">
        <v>95</v>
      </c>
      <c r="K14" s="102" t="s">
        <v>95</v>
      </c>
      <c r="L14" s="33" t="s">
        <v>26</v>
      </c>
      <c r="M14" s="31"/>
      <c r="N14" s="34"/>
      <c r="O14" s="35"/>
    </row>
    <row r="15" spans="1:15" ht="9.75" customHeight="1">
      <c r="A15" s="28" t="s">
        <v>102</v>
      </c>
      <c r="B15" s="196" t="s">
        <v>27</v>
      </c>
      <c r="C15" s="36"/>
      <c r="D15" s="90"/>
      <c r="E15" s="29"/>
      <c r="F15" s="93"/>
      <c r="G15" s="148"/>
      <c r="H15" s="74"/>
      <c r="I15" s="93"/>
      <c r="J15" s="92"/>
      <c r="K15" s="74"/>
      <c r="L15" s="265"/>
      <c r="M15" s="72"/>
      <c r="N15" s="41"/>
      <c r="O15" s="41"/>
    </row>
    <row r="16" spans="1:15" ht="12" customHeight="1">
      <c r="A16" s="145"/>
      <c r="B16" s="197" t="s">
        <v>28</v>
      </c>
      <c r="C16" s="37"/>
      <c r="D16" s="91">
        <f>'047G-Bosc'!E42</f>
        <v>16</v>
      </c>
      <c r="E16" s="38" t="s">
        <v>29</v>
      </c>
      <c r="F16" s="256"/>
      <c r="G16" s="111"/>
      <c r="H16" s="38" t="s">
        <v>30</v>
      </c>
      <c r="I16" s="33"/>
      <c r="J16" s="86" t="s">
        <v>136</v>
      </c>
      <c r="K16" s="38" t="s">
        <v>30</v>
      </c>
      <c r="L16" s="171" t="s">
        <v>32</v>
      </c>
      <c r="M16" s="77"/>
      <c r="N16" s="38"/>
      <c r="O16" s="38"/>
    </row>
    <row r="17" spans="1:15" s="185" customFormat="1" ht="9.75" customHeight="1">
      <c r="A17" s="166" t="s">
        <v>96</v>
      </c>
      <c r="B17" s="198" t="s">
        <v>31</v>
      </c>
      <c r="C17" s="161"/>
      <c r="D17" s="192" t="s">
        <v>106</v>
      </c>
      <c r="E17" s="163"/>
      <c r="F17" s="244" t="s">
        <v>107</v>
      </c>
      <c r="G17" s="189"/>
      <c r="H17" s="165"/>
      <c r="I17" s="166"/>
      <c r="J17" s="167"/>
      <c r="K17" s="74"/>
      <c r="L17" s="265"/>
      <c r="M17" s="165"/>
      <c r="N17" s="165" t="s">
        <v>116</v>
      </c>
      <c r="O17" s="165"/>
    </row>
    <row r="18" spans="1:15" s="185" customFormat="1" ht="9.75" customHeight="1">
      <c r="A18" s="174" t="s">
        <v>97</v>
      </c>
      <c r="B18" s="199" t="s">
        <v>33</v>
      </c>
      <c r="C18" s="169"/>
      <c r="D18" s="181" t="s">
        <v>87</v>
      </c>
      <c r="E18" s="171" t="s">
        <v>29</v>
      </c>
      <c r="F18" s="190"/>
      <c r="G18" s="191"/>
      <c r="H18" s="171" t="s">
        <v>30</v>
      </c>
      <c r="I18" s="174"/>
      <c r="J18" s="170" t="s">
        <v>136</v>
      </c>
      <c r="K18" s="38" t="s">
        <v>30</v>
      </c>
      <c r="L18" s="171" t="s">
        <v>32</v>
      </c>
      <c r="M18" s="171"/>
      <c r="N18" s="171" t="s">
        <v>117</v>
      </c>
      <c r="O18" s="171" t="s">
        <v>118</v>
      </c>
    </row>
    <row r="19" spans="1:15" s="185" customFormat="1" ht="13.5" customHeight="1">
      <c r="A19" s="166" t="s">
        <v>98</v>
      </c>
      <c r="B19" s="227" t="s">
        <v>27</v>
      </c>
      <c r="C19" s="228"/>
      <c r="D19" s="237"/>
      <c r="E19" s="251"/>
      <c r="F19" s="253"/>
      <c r="G19" s="250"/>
      <c r="H19" s="239"/>
      <c r="I19" s="187"/>
      <c r="J19" s="167"/>
      <c r="K19" s="74"/>
      <c r="L19" s="265"/>
      <c r="M19" s="178"/>
      <c r="N19" s="165"/>
      <c r="O19" s="165"/>
    </row>
    <row r="20" spans="1:15" s="185" customFormat="1" ht="12.75" customHeight="1">
      <c r="A20" s="232"/>
      <c r="B20" s="233" t="s">
        <v>28</v>
      </c>
      <c r="C20" s="169"/>
      <c r="D20" s="234">
        <f>'047G-Bosc'!D42</f>
        <v>1.62</v>
      </c>
      <c r="E20" s="174" t="s">
        <v>29</v>
      </c>
      <c r="F20" s="180"/>
      <c r="G20" s="181"/>
      <c r="H20" s="175" t="s">
        <v>29</v>
      </c>
      <c r="I20" s="174"/>
      <c r="J20" s="170" t="s">
        <v>136</v>
      </c>
      <c r="K20" s="38" t="s">
        <v>30</v>
      </c>
      <c r="L20" s="171" t="s">
        <v>32</v>
      </c>
      <c r="M20" s="236"/>
      <c r="N20" s="267"/>
      <c r="O20" s="182"/>
    </row>
    <row r="21" spans="1:15" s="185" customFormat="1" ht="9.75" customHeight="1">
      <c r="A21" s="166" t="s">
        <v>99</v>
      </c>
      <c r="B21" s="201" t="s">
        <v>31</v>
      </c>
      <c r="C21" s="161"/>
      <c r="D21" s="192" t="s">
        <v>106</v>
      </c>
      <c r="E21" s="179"/>
      <c r="F21" s="186" t="s">
        <v>108</v>
      </c>
      <c r="G21" s="186"/>
      <c r="H21" s="166"/>
      <c r="I21" s="166"/>
      <c r="J21" s="167"/>
      <c r="K21" s="74"/>
      <c r="L21" s="265"/>
      <c r="M21" s="178"/>
      <c r="N21" s="165" t="s">
        <v>116</v>
      </c>
      <c r="O21" s="179"/>
    </row>
    <row r="22" spans="1:15" s="185" customFormat="1" ht="9.75" customHeight="1">
      <c r="A22" s="174" t="s">
        <v>97</v>
      </c>
      <c r="B22" s="199" t="s">
        <v>33</v>
      </c>
      <c r="C22" s="169"/>
      <c r="D22" s="181" t="s">
        <v>87</v>
      </c>
      <c r="E22" s="171" t="s">
        <v>29</v>
      </c>
      <c r="F22" s="173"/>
      <c r="G22" s="172"/>
      <c r="H22" s="171" t="s">
        <v>29</v>
      </c>
      <c r="I22" s="174"/>
      <c r="J22" s="170" t="s">
        <v>136</v>
      </c>
      <c r="K22" s="38" t="s">
        <v>30</v>
      </c>
      <c r="L22" s="171" t="s">
        <v>32</v>
      </c>
      <c r="M22" s="182"/>
      <c r="N22" s="171" t="s">
        <v>117</v>
      </c>
      <c r="O22" s="171" t="s">
        <v>118</v>
      </c>
    </row>
    <row r="23" spans="1:15" s="185" customFormat="1" ht="12" customHeight="1">
      <c r="A23" s="166" t="s">
        <v>100</v>
      </c>
      <c r="B23" s="227" t="s">
        <v>27</v>
      </c>
      <c r="C23" s="228"/>
      <c r="D23" s="237"/>
      <c r="E23" s="255"/>
      <c r="F23" s="257"/>
      <c r="G23" s="193"/>
      <c r="H23" s="163"/>
      <c r="I23" s="187"/>
      <c r="J23" s="167"/>
      <c r="K23" s="74"/>
      <c r="L23" s="265"/>
      <c r="M23" s="163"/>
      <c r="N23" s="163"/>
      <c r="O23" s="163"/>
    </row>
    <row r="24" spans="1:15" s="185" customFormat="1" ht="12.75" customHeight="1">
      <c r="A24" s="166"/>
      <c r="B24" s="233" t="s">
        <v>28</v>
      </c>
      <c r="C24" s="169"/>
      <c r="D24" s="238">
        <f>'047G-Bosc'!B43</f>
        <v>0.056</v>
      </c>
      <c r="E24" s="243">
        <f>'047G-Bosc'!B44</f>
        <v>0.056</v>
      </c>
      <c r="F24" s="252"/>
      <c r="G24" s="258"/>
      <c r="H24" s="171" t="s">
        <v>29</v>
      </c>
      <c r="I24" s="174"/>
      <c r="J24" s="170" t="s">
        <v>136</v>
      </c>
      <c r="K24" s="38" t="s">
        <v>30</v>
      </c>
      <c r="L24" s="171" t="s">
        <v>32</v>
      </c>
      <c r="M24" s="236"/>
      <c r="N24" s="268"/>
      <c r="O24" s="268"/>
    </row>
    <row r="25" spans="1:15" s="185" customFormat="1" ht="9.75" customHeight="1">
      <c r="A25" s="166" t="s">
        <v>101</v>
      </c>
      <c r="B25" s="201" t="s">
        <v>31</v>
      </c>
      <c r="C25" s="161"/>
      <c r="D25" s="192" t="s">
        <v>106</v>
      </c>
      <c r="E25" s="178" t="s">
        <v>106</v>
      </c>
      <c r="F25" s="164" t="s">
        <v>109</v>
      </c>
      <c r="H25" s="179"/>
      <c r="I25" s="176"/>
      <c r="J25" s="167"/>
      <c r="K25" s="74"/>
      <c r="L25" s="265"/>
      <c r="M25" s="165"/>
      <c r="N25" s="165" t="s">
        <v>116</v>
      </c>
      <c r="O25" s="165"/>
    </row>
    <row r="26" spans="1:15" s="185" customFormat="1" ht="9.75" customHeight="1">
      <c r="A26" s="174" t="s">
        <v>97</v>
      </c>
      <c r="B26" s="199" t="s">
        <v>33</v>
      </c>
      <c r="C26" s="169"/>
      <c r="D26" s="170" t="s">
        <v>34</v>
      </c>
      <c r="E26" s="182" t="s">
        <v>88</v>
      </c>
      <c r="F26" s="172"/>
      <c r="G26" s="172"/>
      <c r="H26" s="171" t="s">
        <v>29</v>
      </c>
      <c r="I26" s="174"/>
      <c r="J26" s="170" t="s">
        <v>136</v>
      </c>
      <c r="K26" s="38" t="s">
        <v>30</v>
      </c>
      <c r="L26" s="171" t="s">
        <v>32</v>
      </c>
      <c r="M26" s="171"/>
      <c r="N26" s="171" t="s">
        <v>117</v>
      </c>
      <c r="O26" s="171" t="s">
        <v>119</v>
      </c>
    </row>
    <row r="27" spans="1:15" s="185" customFormat="1" ht="9.75" customHeight="1">
      <c r="A27" s="166" t="s">
        <v>141</v>
      </c>
      <c r="B27" s="227" t="s">
        <v>27</v>
      </c>
      <c r="C27" s="228"/>
      <c r="D27" s="237"/>
      <c r="E27" s="187"/>
      <c r="F27" s="253"/>
      <c r="G27" s="250"/>
      <c r="H27" s="187"/>
      <c r="I27" s="187"/>
      <c r="J27" s="167"/>
      <c r="K27" s="74"/>
      <c r="L27" s="265"/>
      <c r="M27" s="178"/>
      <c r="N27" s="165"/>
      <c r="O27" s="165"/>
    </row>
    <row r="28" spans="1:15" s="185" customFormat="1" ht="11.25" customHeight="1">
      <c r="A28" s="166"/>
      <c r="B28" s="233" t="s">
        <v>28</v>
      </c>
      <c r="C28" s="169"/>
      <c r="D28" s="266">
        <f>'047G-Bosc'!F46+'047G-Bosc'!C46</f>
        <v>6</v>
      </c>
      <c r="E28" s="174" t="s">
        <v>29</v>
      </c>
      <c r="F28" s="190"/>
      <c r="G28" s="181"/>
      <c r="H28" s="174" t="s">
        <v>29</v>
      </c>
      <c r="I28" s="174"/>
      <c r="J28" s="170" t="s">
        <v>136</v>
      </c>
      <c r="K28" s="38" t="s">
        <v>30</v>
      </c>
      <c r="L28" s="171" t="s">
        <v>32</v>
      </c>
      <c r="M28" s="236"/>
      <c r="N28" s="267"/>
      <c r="O28" s="182"/>
    </row>
    <row r="29" spans="1:15" s="185" customFormat="1" ht="9.75" customHeight="1">
      <c r="A29" s="166" t="s">
        <v>103</v>
      </c>
      <c r="B29" s="201" t="s">
        <v>31</v>
      </c>
      <c r="C29" s="161"/>
      <c r="D29" s="192" t="s">
        <v>106</v>
      </c>
      <c r="E29" s="187"/>
      <c r="F29" s="194" t="s">
        <v>110</v>
      </c>
      <c r="G29" s="195"/>
      <c r="H29" s="166"/>
      <c r="I29" s="166"/>
      <c r="J29" s="167"/>
      <c r="K29" s="74"/>
      <c r="L29" s="265"/>
      <c r="M29" s="178"/>
      <c r="N29" s="165" t="s">
        <v>116</v>
      </c>
      <c r="O29" s="179"/>
    </row>
    <row r="30" spans="1:15" s="185" customFormat="1" ht="9.75" customHeight="1">
      <c r="A30" s="174" t="s">
        <v>97</v>
      </c>
      <c r="B30" s="199" t="s">
        <v>33</v>
      </c>
      <c r="C30" s="169"/>
      <c r="D30" s="181" t="s">
        <v>87</v>
      </c>
      <c r="E30" s="174" t="s">
        <v>29</v>
      </c>
      <c r="F30" s="190"/>
      <c r="G30" s="181"/>
      <c r="H30" s="171" t="s">
        <v>29</v>
      </c>
      <c r="I30" s="174"/>
      <c r="J30" s="170" t="s">
        <v>136</v>
      </c>
      <c r="K30" s="38" t="s">
        <v>30</v>
      </c>
      <c r="L30" s="171" t="s">
        <v>32</v>
      </c>
      <c r="M30" s="182"/>
      <c r="N30" s="171" t="s">
        <v>117</v>
      </c>
      <c r="O30" s="171" t="s">
        <v>118</v>
      </c>
    </row>
    <row r="31" spans="1:15" s="185" customFormat="1" ht="9.75" customHeight="1">
      <c r="A31" s="166" t="s">
        <v>104</v>
      </c>
      <c r="B31" s="241" t="s">
        <v>27</v>
      </c>
      <c r="C31" s="228"/>
      <c r="D31" s="229"/>
      <c r="E31" s="187"/>
      <c r="F31" s="253"/>
      <c r="G31" s="250"/>
      <c r="H31" s="195"/>
      <c r="I31" s="194"/>
      <c r="J31" s="167"/>
      <c r="K31" s="74"/>
      <c r="L31" s="265"/>
      <c r="M31" s="178"/>
      <c r="N31" s="165"/>
      <c r="O31" s="165"/>
    </row>
    <row r="32" spans="1:15" s="185" customFormat="1" ht="12" customHeight="1">
      <c r="A32" s="242"/>
      <c r="B32" s="199" t="s">
        <v>28</v>
      </c>
      <c r="C32" s="169"/>
      <c r="D32" s="266">
        <f>'047G-Bosc'!C46</f>
        <v>1</v>
      </c>
      <c r="E32" s="174" t="s">
        <v>29</v>
      </c>
      <c r="F32" s="254"/>
      <c r="G32" s="235"/>
      <c r="H32" s="170" t="s">
        <v>30</v>
      </c>
      <c r="I32" s="174"/>
      <c r="J32" s="170" t="s">
        <v>136</v>
      </c>
      <c r="K32" s="38" t="s">
        <v>30</v>
      </c>
      <c r="L32" s="171" t="s">
        <v>32</v>
      </c>
      <c r="M32" s="236"/>
      <c r="N32" s="171"/>
      <c r="O32" s="183"/>
    </row>
    <row r="33" spans="1:15" s="185" customFormat="1" ht="9.75" customHeight="1">
      <c r="A33" s="166" t="s">
        <v>105</v>
      </c>
      <c r="B33" s="198" t="s">
        <v>31</v>
      </c>
      <c r="C33" s="161"/>
      <c r="D33" s="192" t="s">
        <v>106</v>
      </c>
      <c r="E33" s="187"/>
      <c r="F33" s="188" t="s">
        <v>111</v>
      </c>
      <c r="G33" s="189"/>
      <c r="H33" s="167"/>
      <c r="I33" s="166"/>
      <c r="J33" s="167"/>
      <c r="K33" s="74"/>
      <c r="L33" s="265"/>
      <c r="M33" s="165"/>
      <c r="N33" s="165" t="s">
        <v>116</v>
      </c>
      <c r="O33" s="165"/>
    </row>
    <row r="34" spans="1:15" s="185" customFormat="1" ht="9.75" customHeight="1">
      <c r="A34" s="174" t="s">
        <v>97</v>
      </c>
      <c r="B34" s="199" t="s">
        <v>33</v>
      </c>
      <c r="C34" s="169"/>
      <c r="D34" s="181" t="s">
        <v>87</v>
      </c>
      <c r="E34" s="174" t="s">
        <v>29</v>
      </c>
      <c r="F34" s="190"/>
      <c r="G34" s="191"/>
      <c r="H34" s="170" t="s">
        <v>30</v>
      </c>
      <c r="I34" s="174"/>
      <c r="J34" s="170" t="s">
        <v>136</v>
      </c>
      <c r="K34" s="38" t="s">
        <v>30</v>
      </c>
      <c r="L34" s="171" t="s">
        <v>32</v>
      </c>
      <c r="M34" s="171"/>
      <c r="N34" s="171" t="s">
        <v>117</v>
      </c>
      <c r="O34" s="171" t="s">
        <v>118</v>
      </c>
    </row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spans="1:15" ht="7.5" customHeight="1">
      <c r="A43" s="158" t="s">
        <v>35</v>
      </c>
      <c r="B43" s="159" t="s">
        <v>54</v>
      </c>
      <c r="C43" s="160"/>
      <c r="D43" s="18"/>
      <c r="E43" s="18"/>
      <c r="F43" s="18"/>
      <c r="G43" s="18"/>
      <c r="H43" s="17"/>
      <c r="I43" s="18"/>
      <c r="J43" s="18"/>
      <c r="K43" s="18"/>
      <c r="L43" s="17"/>
      <c r="M43" s="18"/>
      <c r="N43" s="151"/>
      <c r="O43" s="32"/>
    </row>
    <row r="44" spans="1:15" ht="7.5" customHeight="1">
      <c r="A44" s="27"/>
      <c r="B44" s="51" t="s">
        <v>55</v>
      </c>
      <c r="C44" s="84"/>
      <c r="D44" s="83"/>
      <c r="E44" s="83"/>
      <c r="F44" s="83"/>
      <c r="G44" s="83"/>
      <c r="H44" s="46"/>
      <c r="I44" s="83"/>
      <c r="J44" s="32"/>
      <c r="K44" s="32"/>
      <c r="L44" s="37" t="s">
        <v>36</v>
      </c>
      <c r="M44" s="47"/>
      <c r="N44" s="224" t="s">
        <v>121</v>
      </c>
      <c r="O44" s="15"/>
    </row>
    <row r="45" spans="1:15" ht="11.25" customHeight="1">
      <c r="A45" s="76" t="s">
        <v>46</v>
      </c>
      <c r="B45" s="108" t="s">
        <v>50</v>
      </c>
      <c r="C45" s="84"/>
      <c r="D45" s="83"/>
      <c r="E45" s="83"/>
      <c r="F45" s="83"/>
      <c r="G45" s="83"/>
      <c r="H45" s="46"/>
      <c r="I45" s="83"/>
      <c r="J45" s="32"/>
      <c r="K45" s="32"/>
      <c r="L45" s="27"/>
      <c r="M45" s="32"/>
      <c r="N45" s="29"/>
      <c r="O45" s="32"/>
    </row>
    <row r="46" spans="1:15" ht="7.5" customHeight="1">
      <c r="A46" s="76"/>
      <c r="B46" s="51" t="s">
        <v>56</v>
      </c>
      <c r="C46" s="84"/>
      <c r="D46" s="83"/>
      <c r="E46" s="83"/>
      <c r="F46" s="83"/>
      <c r="G46" s="83"/>
      <c r="H46" s="46"/>
      <c r="I46" s="83"/>
      <c r="J46" s="32"/>
      <c r="K46" s="32"/>
      <c r="L46" s="27"/>
      <c r="M46" s="32"/>
      <c r="N46" s="29"/>
      <c r="O46" s="32"/>
    </row>
    <row r="47" spans="1:15" ht="11.25" customHeight="1">
      <c r="A47" s="76" t="s">
        <v>47</v>
      </c>
      <c r="B47" s="51" t="s">
        <v>51</v>
      </c>
      <c r="C47" s="84"/>
      <c r="D47" s="83"/>
      <c r="E47" s="83"/>
      <c r="F47" s="83"/>
      <c r="G47" s="83"/>
      <c r="H47" s="46"/>
      <c r="I47" s="83"/>
      <c r="J47" s="32"/>
      <c r="K47" s="32"/>
      <c r="L47" s="78" t="s">
        <v>37</v>
      </c>
      <c r="M47" s="32"/>
      <c r="N47" s="222">
        <f>'047G-Bosc'!C48</f>
        <v>45270</v>
      </c>
      <c r="O47" s="225"/>
    </row>
    <row r="48" spans="1:15" ht="7.5" customHeight="1">
      <c r="A48" s="27"/>
      <c r="B48" s="51" t="s">
        <v>52</v>
      </c>
      <c r="C48" s="84"/>
      <c r="D48" s="83"/>
      <c r="E48" s="83"/>
      <c r="F48" s="83"/>
      <c r="G48" s="83"/>
      <c r="H48" s="49"/>
      <c r="I48" s="52"/>
      <c r="J48" s="20"/>
      <c r="K48" s="20"/>
      <c r="L48" s="43" t="s">
        <v>38</v>
      </c>
      <c r="M48" s="50"/>
      <c r="N48" s="42"/>
      <c r="O48" s="15"/>
    </row>
    <row r="49" spans="1:15" ht="7.5" customHeight="1">
      <c r="A49" s="17"/>
      <c r="B49" s="51" t="s">
        <v>57</v>
      </c>
      <c r="C49" s="84"/>
      <c r="D49" s="83"/>
      <c r="E49" s="83"/>
      <c r="F49" s="83"/>
      <c r="G49" s="83"/>
      <c r="H49" s="44" t="s">
        <v>39</v>
      </c>
      <c r="I49" s="84"/>
      <c r="J49" s="32"/>
      <c r="K49" s="32"/>
      <c r="L49" s="51" t="s">
        <v>40</v>
      </c>
      <c r="M49" s="15"/>
      <c r="N49" s="223"/>
      <c r="O49" s="15"/>
    </row>
    <row r="50" spans="1:15" ht="7.5" customHeight="1">
      <c r="A50" s="30" t="s">
        <v>41</v>
      </c>
      <c r="B50" s="109" t="s">
        <v>53</v>
      </c>
      <c r="C50" s="85"/>
      <c r="D50" s="52"/>
      <c r="E50" s="52"/>
      <c r="F50" s="52"/>
      <c r="G50" s="52"/>
      <c r="H50" s="43" t="s">
        <v>42</v>
      </c>
      <c r="I50" s="85"/>
      <c r="J50" s="20"/>
      <c r="K50" s="20"/>
      <c r="L50" s="12" t="s">
        <v>43</v>
      </c>
      <c r="M50" s="22"/>
      <c r="N50" s="224" t="s">
        <v>92</v>
      </c>
      <c r="O50" s="15"/>
    </row>
    <row r="51" spans="1:15" ht="9.75" customHeight="1">
      <c r="A51" s="48" t="s">
        <v>44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45"/>
      <c r="O51" s="32"/>
    </row>
    <row r="52" spans="1:15" ht="12.75">
      <c r="A52" s="27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45"/>
      <c r="O52" s="32"/>
    </row>
    <row r="53" spans="1:15" ht="7.5" customHeight="1">
      <c r="A53" s="31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153"/>
      <c r="O53" s="32"/>
    </row>
    <row r="54" spans="1:15" ht="12.75">
      <c r="A54" s="53" t="s">
        <v>120</v>
      </c>
      <c r="B54" s="18"/>
      <c r="C54" s="18"/>
      <c r="D54" s="18"/>
      <c r="E54" s="18"/>
      <c r="F54" s="18"/>
      <c r="G54" s="18"/>
      <c r="H54" s="18"/>
      <c r="I54" s="18"/>
      <c r="J54" s="54"/>
      <c r="K54" s="18"/>
      <c r="L54" s="18"/>
      <c r="M54" s="54" t="s">
        <v>45</v>
      </c>
      <c r="N54" s="55">
        <v>1</v>
      </c>
      <c r="O54" s="226"/>
    </row>
  </sheetData>
  <sheetProtection/>
  <mergeCells count="4">
    <mergeCell ref="D11:F11"/>
    <mergeCell ref="H11:L11"/>
    <mergeCell ref="H4:I4"/>
    <mergeCell ref="E4:F4"/>
  </mergeCells>
  <printOptions/>
  <pageMargins left="0.35" right="0.25" top="0.5" bottom="0" header="0.5" footer="0.19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N8" sqref="N8"/>
    </sheetView>
  </sheetViews>
  <sheetFormatPr defaultColWidth="9.140625" defaultRowHeight="12.75"/>
  <cols>
    <col min="1" max="1" width="24.140625" style="0" customWidth="1"/>
    <col min="2" max="2" width="11.8515625" style="0" customWidth="1"/>
    <col min="3" max="3" width="1.7109375" style="0" customWidth="1"/>
    <col min="4" max="4" width="8.7109375" style="0" customWidth="1"/>
    <col min="5" max="5" width="8.57421875" style="0" customWidth="1"/>
    <col min="6" max="6" width="10.28125" style="0" customWidth="1"/>
    <col min="7" max="7" width="2.7109375" style="0" customWidth="1"/>
    <col min="8" max="8" width="10.57421875" style="0" customWidth="1"/>
    <col min="9" max="9" width="4.7109375" style="0" customWidth="1"/>
    <col min="10" max="10" width="7.140625" style="0" customWidth="1"/>
    <col min="11" max="11" width="9.7109375" style="0" customWidth="1"/>
    <col min="12" max="12" width="8.00390625" style="0" customWidth="1"/>
    <col min="13" max="13" width="5.7109375" style="0" customWidth="1"/>
    <col min="14" max="14" width="10.00390625" style="0" customWidth="1"/>
  </cols>
  <sheetData>
    <row r="1" spans="1:15" ht="9.75" customHeight="1">
      <c r="A1" s="1" t="s">
        <v>89</v>
      </c>
      <c r="E1" s="2" t="s">
        <v>9</v>
      </c>
      <c r="F1" s="2"/>
      <c r="G1" s="2"/>
      <c r="H1" s="2"/>
      <c r="I1" s="2"/>
      <c r="J1" s="2"/>
      <c r="O1" s="156" t="s">
        <v>48</v>
      </c>
    </row>
    <row r="2" spans="1:15" ht="9.75" customHeight="1">
      <c r="A2" s="3"/>
      <c r="E2" s="4" t="s">
        <v>10</v>
      </c>
      <c r="F2" s="4"/>
      <c r="G2" s="4"/>
      <c r="H2" s="4"/>
      <c r="I2" s="4"/>
      <c r="J2" s="4"/>
      <c r="K2" s="155"/>
      <c r="L2" s="2"/>
      <c r="O2" s="156" t="s">
        <v>49</v>
      </c>
    </row>
    <row r="3" spans="1:14" ht="9.75" customHeight="1">
      <c r="A3" s="6" t="s">
        <v>85</v>
      </c>
      <c r="B3" s="7"/>
      <c r="C3" s="32"/>
      <c r="E3" s="100"/>
      <c r="F3" s="8"/>
      <c r="G3" s="8"/>
      <c r="H3" s="8"/>
      <c r="I3" s="8"/>
      <c r="J3" s="99"/>
      <c r="K3" s="203" t="s">
        <v>123</v>
      </c>
      <c r="L3" s="2"/>
      <c r="M3" s="5"/>
      <c r="N3" s="5"/>
    </row>
    <row r="4" spans="1:14" ht="9.75" customHeight="1">
      <c r="A4" s="6" t="s">
        <v>12</v>
      </c>
      <c r="B4" s="7"/>
      <c r="C4" s="32"/>
      <c r="E4" s="314" t="s">
        <v>13</v>
      </c>
      <c r="F4" s="315"/>
      <c r="G4" s="40"/>
      <c r="H4" s="314" t="s">
        <v>60</v>
      </c>
      <c r="I4" s="315"/>
      <c r="K4" s="82" t="s">
        <v>16</v>
      </c>
      <c r="L4" s="2" t="s">
        <v>93</v>
      </c>
      <c r="M4" s="5"/>
      <c r="N4" s="82"/>
    </row>
    <row r="5" spans="1:13" ht="9.75" customHeight="1">
      <c r="A5" s="10" t="s">
        <v>90</v>
      </c>
      <c r="B5" s="11"/>
      <c r="C5" s="40"/>
      <c r="E5" s="213" t="s">
        <v>14</v>
      </c>
      <c r="F5" s="13"/>
      <c r="G5" s="15"/>
      <c r="H5" s="259" t="s">
        <v>15</v>
      </c>
      <c r="I5" s="154"/>
      <c r="K5" s="9" t="s">
        <v>11</v>
      </c>
      <c r="L5" s="2" t="s">
        <v>122</v>
      </c>
      <c r="M5" s="5"/>
    </row>
    <row r="6" spans="2:13" ht="9.75" customHeight="1">
      <c r="B6" s="11"/>
      <c r="C6" s="40"/>
      <c r="E6" s="14"/>
      <c r="F6" s="15"/>
      <c r="G6" s="15"/>
      <c r="J6" s="16"/>
      <c r="K6" s="82" t="s">
        <v>129</v>
      </c>
      <c r="L6" s="2"/>
      <c r="M6" s="2"/>
    </row>
    <row r="7" spans="1:13" ht="9.75" customHeight="1">
      <c r="A7" s="6" t="s">
        <v>86</v>
      </c>
      <c r="B7" s="7"/>
      <c r="C7" s="32"/>
      <c r="E7" s="32"/>
      <c r="F7" s="216" t="s">
        <v>114</v>
      </c>
      <c r="G7" s="18"/>
      <c r="H7" s="19"/>
      <c r="I7" s="32"/>
      <c r="J7" s="32"/>
      <c r="K7" s="5" t="s">
        <v>94</v>
      </c>
      <c r="L7" s="5"/>
      <c r="M7" s="2"/>
    </row>
    <row r="8" spans="1:14" ht="9.75" customHeight="1">
      <c r="A8" s="6" t="s">
        <v>91</v>
      </c>
      <c r="B8" s="7"/>
      <c r="C8" s="32"/>
      <c r="E8" s="32"/>
      <c r="F8" s="215" t="s">
        <v>92</v>
      </c>
      <c r="G8" s="98"/>
      <c r="H8" s="215" t="s">
        <v>92</v>
      </c>
      <c r="I8" s="14"/>
      <c r="J8" s="15"/>
      <c r="N8" s="157" t="s">
        <v>139</v>
      </c>
    </row>
    <row r="9" spans="1:10" ht="12" customHeight="1">
      <c r="A9" s="10" t="s">
        <v>90</v>
      </c>
      <c r="B9" s="10"/>
      <c r="C9" s="40"/>
      <c r="E9" s="214" t="s">
        <v>17</v>
      </c>
      <c r="F9" s="219">
        <f>'019G-Kerr'!B48</f>
        <v>45231</v>
      </c>
      <c r="G9" s="217" t="s">
        <v>18</v>
      </c>
      <c r="H9" s="220">
        <f>'019G-Kerr'!B49</f>
        <v>45260</v>
      </c>
      <c r="I9" s="14"/>
      <c r="J9" s="152"/>
    </row>
    <row r="10" spans="1:15" ht="9.75" customHeight="1">
      <c r="A10" s="21" t="s">
        <v>84</v>
      </c>
      <c r="B10" s="21"/>
      <c r="C10" s="21"/>
      <c r="D10" s="22"/>
      <c r="E10" s="23"/>
      <c r="F10" s="23"/>
      <c r="G10" s="23"/>
      <c r="H10" s="24"/>
      <c r="I10" s="24"/>
      <c r="J10" s="20"/>
      <c r="K10" s="25"/>
      <c r="L10" s="26"/>
      <c r="M10" s="26"/>
      <c r="N10" s="26"/>
      <c r="O10" s="20"/>
    </row>
    <row r="11" spans="1:15" ht="9.75" customHeight="1">
      <c r="A11" s="27"/>
      <c r="B11" s="27"/>
      <c r="C11" s="27"/>
      <c r="D11" s="310" t="s">
        <v>113</v>
      </c>
      <c r="E11" s="310"/>
      <c r="F11" s="310"/>
      <c r="G11" s="203"/>
      <c r="H11" s="311" t="s">
        <v>19</v>
      </c>
      <c r="I11" s="312"/>
      <c r="J11" s="312"/>
      <c r="K11" s="312"/>
      <c r="L11" s="313"/>
      <c r="M11" s="204"/>
      <c r="O11" s="205"/>
    </row>
    <row r="12" spans="1:15" ht="9.75" customHeight="1">
      <c r="A12" s="202" t="s">
        <v>112</v>
      </c>
      <c r="B12" s="28"/>
      <c r="C12" s="33"/>
      <c r="D12" s="206"/>
      <c r="E12" s="207"/>
      <c r="F12" s="207"/>
      <c r="G12" s="207"/>
      <c r="H12" s="208"/>
      <c r="I12" s="26"/>
      <c r="J12" s="26"/>
      <c r="K12" s="207"/>
      <c r="L12" s="207"/>
      <c r="M12" s="209" t="s">
        <v>21</v>
      </c>
      <c r="N12" s="200" t="s">
        <v>20</v>
      </c>
      <c r="O12" s="210" t="s">
        <v>22</v>
      </c>
    </row>
    <row r="13" spans="1:15" ht="9.75" customHeight="1">
      <c r="A13" s="27"/>
      <c r="B13" s="28"/>
      <c r="C13" s="28"/>
      <c r="D13" s="211"/>
      <c r="E13" s="205"/>
      <c r="F13" s="211"/>
      <c r="G13" s="211"/>
      <c r="H13" s="202"/>
      <c r="I13" s="246"/>
      <c r="J13" s="245"/>
      <c r="K13" s="212"/>
      <c r="L13" s="211"/>
      <c r="M13" s="209" t="s">
        <v>23</v>
      </c>
      <c r="N13" s="221" t="s">
        <v>115</v>
      </c>
      <c r="O13" s="210" t="s">
        <v>24</v>
      </c>
    </row>
    <row r="14" spans="1:15" ht="9.75" customHeight="1">
      <c r="A14" s="31"/>
      <c r="B14" s="31"/>
      <c r="C14" s="31"/>
      <c r="D14" s="103" t="s">
        <v>95</v>
      </c>
      <c r="E14" s="101" t="s">
        <v>95</v>
      </c>
      <c r="F14" s="101" t="s">
        <v>25</v>
      </c>
      <c r="G14" s="102"/>
      <c r="H14" s="101" t="s">
        <v>95</v>
      </c>
      <c r="I14" s="31"/>
      <c r="J14" s="260" t="s">
        <v>95</v>
      </c>
      <c r="K14" s="102" t="s">
        <v>95</v>
      </c>
      <c r="L14" s="33" t="s">
        <v>26</v>
      </c>
      <c r="M14" s="31"/>
      <c r="N14" s="34"/>
      <c r="O14" s="35"/>
    </row>
    <row r="15" spans="1:15" ht="9.75" customHeight="1">
      <c r="A15" s="28" t="s">
        <v>102</v>
      </c>
      <c r="B15" s="196" t="s">
        <v>27</v>
      </c>
      <c r="C15" s="36"/>
      <c r="D15" s="89"/>
      <c r="E15" s="163"/>
      <c r="F15" s="247"/>
      <c r="G15" s="248"/>
      <c r="H15" s="29"/>
      <c r="I15" s="27"/>
      <c r="J15" s="45"/>
      <c r="K15" s="29"/>
      <c r="L15" s="162"/>
      <c r="M15" s="72"/>
      <c r="N15" s="41"/>
      <c r="O15" s="41"/>
    </row>
    <row r="16" spans="1:15" ht="12" customHeight="1">
      <c r="A16" s="145"/>
      <c r="B16" s="197" t="s">
        <v>28</v>
      </c>
      <c r="C16" s="37"/>
      <c r="D16" s="91">
        <f>'019G-Kerr'!E42</f>
        <v>15</v>
      </c>
      <c r="E16" s="171" t="s">
        <v>29</v>
      </c>
      <c r="F16" s="31"/>
      <c r="G16" s="153"/>
      <c r="H16" s="38" t="s">
        <v>29</v>
      </c>
      <c r="I16" s="33"/>
      <c r="J16" s="86" t="s">
        <v>137</v>
      </c>
      <c r="K16" s="38" t="s">
        <v>29</v>
      </c>
      <c r="L16" s="175" t="s">
        <v>32</v>
      </c>
      <c r="M16" s="77"/>
      <c r="N16" s="38"/>
      <c r="O16" s="38"/>
    </row>
    <row r="17" spans="1:15" s="185" customFormat="1" ht="9.75" customHeight="1">
      <c r="A17" s="166" t="s">
        <v>96</v>
      </c>
      <c r="B17" s="198" t="s">
        <v>31</v>
      </c>
      <c r="C17" s="161"/>
      <c r="D17" s="162" t="s">
        <v>106</v>
      </c>
      <c r="E17" s="163"/>
      <c r="F17" s="164"/>
      <c r="H17" s="179"/>
      <c r="I17" s="176"/>
      <c r="J17" s="45"/>
      <c r="K17" s="179"/>
      <c r="L17" s="162"/>
      <c r="M17" s="165"/>
      <c r="N17" s="165" t="s">
        <v>116</v>
      </c>
      <c r="O17" s="165"/>
    </row>
    <row r="18" spans="1:15" s="185" customFormat="1" ht="9.75" customHeight="1">
      <c r="A18" s="174" t="s">
        <v>97</v>
      </c>
      <c r="B18" s="199" t="s">
        <v>33</v>
      </c>
      <c r="C18" s="169"/>
      <c r="D18" s="170" t="s">
        <v>87</v>
      </c>
      <c r="E18" s="171" t="s">
        <v>29</v>
      </c>
      <c r="F18" s="172" t="s">
        <v>107</v>
      </c>
      <c r="G18" s="172"/>
      <c r="H18" s="171" t="s">
        <v>29</v>
      </c>
      <c r="I18" s="174"/>
      <c r="J18" s="86" t="s">
        <v>137</v>
      </c>
      <c r="K18" s="171" t="s">
        <v>29</v>
      </c>
      <c r="L18" s="175" t="s">
        <v>32</v>
      </c>
      <c r="M18" s="171"/>
      <c r="N18" s="171" t="s">
        <v>117</v>
      </c>
      <c r="O18" s="171" t="s">
        <v>118</v>
      </c>
    </row>
    <row r="19" spans="1:15" s="185" customFormat="1" ht="9.75" customHeight="1">
      <c r="A19" s="166" t="s">
        <v>98</v>
      </c>
      <c r="B19" s="227" t="s">
        <v>27</v>
      </c>
      <c r="C19" s="228"/>
      <c r="D19" s="229"/>
      <c r="E19" s="163"/>
      <c r="F19" s="249"/>
      <c r="G19" s="250"/>
      <c r="H19" s="231"/>
      <c r="I19" s="194"/>
      <c r="J19" s="45"/>
      <c r="K19" s="179"/>
      <c r="L19" s="162"/>
      <c r="M19" s="72"/>
      <c r="N19" s="41"/>
      <c r="O19" s="41"/>
    </row>
    <row r="20" spans="1:15" s="185" customFormat="1" ht="11.25" customHeight="1">
      <c r="A20" s="232"/>
      <c r="B20" s="233" t="s">
        <v>28</v>
      </c>
      <c r="C20" s="169"/>
      <c r="D20" s="234">
        <f>'019G-Kerr'!D42</f>
        <v>1.71</v>
      </c>
      <c r="E20" s="171" t="s">
        <v>29</v>
      </c>
      <c r="F20" s="180"/>
      <c r="G20" s="235"/>
      <c r="H20" s="171" t="s">
        <v>30</v>
      </c>
      <c r="I20" s="174"/>
      <c r="J20" s="86" t="s">
        <v>137</v>
      </c>
      <c r="K20" s="171" t="s">
        <v>29</v>
      </c>
      <c r="L20" s="175" t="s">
        <v>32</v>
      </c>
      <c r="M20" s="77"/>
      <c r="N20" s="79"/>
      <c r="O20" s="143"/>
    </row>
    <row r="21" spans="1:15" s="185" customFormat="1" ht="9.75" customHeight="1">
      <c r="A21" s="166" t="s">
        <v>99</v>
      </c>
      <c r="B21" s="201" t="s">
        <v>31</v>
      </c>
      <c r="C21" s="161"/>
      <c r="D21" s="162" t="s">
        <v>106</v>
      </c>
      <c r="E21" s="163"/>
      <c r="F21" s="177" t="s">
        <v>108</v>
      </c>
      <c r="G21" s="164"/>
      <c r="H21" s="165"/>
      <c r="I21" s="166"/>
      <c r="J21" s="45"/>
      <c r="K21" s="179"/>
      <c r="L21" s="162"/>
      <c r="M21" s="165"/>
      <c r="N21" s="165" t="s">
        <v>116</v>
      </c>
      <c r="O21" s="179"/>
    </row>
    <row r="22" spans="1:15" s="185" customFormat="1" ht="9.75" customHeight="1">
      <c r="A22" s="174" t="s">
        <v>97</v>
      </c>
      <c r="B22" s="199" t="s">
        <v>33</v>
      </c>
      <c r="C22" s="169"/>
      <c r="D22" s="170" t="s">
        <v>87</v>
      </c>
      <c r="E22" s="171" t="s">
        <v>29</v>
      </c>
      <c r="F22" s="180"/>
      <c r="G22" s="173"/>
      <c r="H22" s="171" t="s">
        <v>30</v>
      </c>
      <c r="I22" s="174"/>
      <c r="J22" s="86" t="s">
        <v>137</v>
      </c>
      <c r="K22" s="171" t="s">
        <v>29</v>
      </c>
      <c r="L22" s="175" t="s">
        <v>32</v>
      </c>
      <c r="M22" s="183"/>
      <c r="N22" s="171" t="s">
        <v>117</v>
      </c>
      <c r="O22" s="171" t="s">
        <v>118</v>
      </c>
    </row>
    <row r="23" spans="1:15" s="185" customFormat="1" ht="9.75" customHeight="1">
      <c r="A23" s="166" t="s">
        <v>100</v>
      </c>
      <c r="B23" s="227" t="s">
        <v>27</v>
      </c>
      <c r="C23" s="228"/>
      <c r="D23" s="237"/>
      <c r="E23" s="255"/>
      <c r="F23" s="249"/>
      <c r="G23" s="250"/>
      <c r="H23" s="187"/>
      <c r="I23" s="187"/>
      <c r="J23" s="45"/>
      <c r="K23" s="179"/>
      <c r="L23" s="162"/>
      <c r="M23" s="29"/>
      <c r="N23" s="29"/>
      <c r="O23" s="29"/>
    </row>
    <row r="24" spans="1:15" s="185" customFormat="1" ht="11.25" customHeight="1">
      <c r="A24" s="166"/>
      <c r="B24" s="233" t="s">
        <v>28</v>
      </c>
      <c r="C24" s="169"/>
      <c r="D24" s="238">
        <f>'019G-Kerr'!B43</f>
        <v>19.92</v>
      </c>
      <c r="E24" s="243">
        <f>'019G-Kerr'!B44</f>
        <v>19.92</v>
      </c>
      <c r="F24" s="252"/>
      <c r="G24" s="181"/>
      <c r="H24" s="174" t="s">
        <v>29</v>
      </c>
      <c r="I24" s="174"/>
      <c r="J24" s="86" t="s">
        <v>137</v>
      </c>
      <c r="K24" s="171" t="s">
        <v>29</v>
      </c>
      <c r="L24" s="175" t="s">
        <v>32</v>
      </c>
      <c r="M24" s="77"/>
      <c r="N24" s="39"/>
      <c r="O24" s="39"/>
    </row>
    <row r="25" spans="1:15" s="185" customFormat="1" ht="9.75" customHeight="1">
      <c r="A25" s="166" t="s">
        <v>101</v>
      </c>
      <c r="B25" s="201" t="s">
        <v>31</v>
      </c>
      <c r="C25" s="161"/>
      <c r="D25" s="162" t="s">
        <v>106</v>
      </c>
      <c r="E25" s="178" t="s">
        <v>106</v>
      </c>
      <c r="F25" s="164" t="s">
        <v>109</v>
      </c>
      <c r="G25" s="186"/>
      <c r="H25" s="166"/>
      <c r="I25" s="166"/>
      <c r="J25" s="45"/>
      <c r="K25" s="179"/>
      <c r="L25" s="162"/>
      <c r="M25" s="165"/>
      <c r="N25" s="165" t="s">
        <v>116</v>
      </c>
      <c r="O25" s="165"/>
    </row>
    <row r="26" spans="1:15" s="185" customFormat="1" ht="9.75" customHeight="1">
      <c r="A26" s="174" t="s">
        <v>97</v>
      </c>
      <c r="B26" s="199" t="s">
        <v>33</v>
      </c>
      <c r="C26" s="169"/>
      <c r="D26" s="170" t="s">
        <v>138</v>
      </c>
      <c r="E26" s="182" t="s">
        <v>88</v>
      </c>
      <c r="F26" s="172"/>
      <c r="G26" s="172"/>
      <c r="H26" s="171" t="s">
        <v>29</v>
      </c>
      <c r="I26" s="174"/>
      <c r="J26" s="86" t="s">
        <v>137</v>
      </c>
      <c r="K26" s="171" t="s">
        <v>29</v>
      </c>
      <c r="L26" s="175" t="s">
        <v>32</v>
      </c>
      <c r="M26" s="171"/>
      <c r="N26" s="171" t="s">
        <v>117</v>
      </c>
      <c r="O26" s="171" t="s">
        <v>119</v>
      </c>
    </row>
    <row r="27" spans="1:15" s="185" customFormat="1" ht="9.75" customHeight="1">
      <c r="A27" s="166" t="s">
        <v>141</v>
      </c>
      <c r="B27" s="227" t="s">
        <v>27</v>
      </c>
      <c r="C27" s="228"/>
      <c r="D27" s="229"/>
      <c r="E27" s="163"/>
      <c r="F27" s="240"/>
      <c r="G27" s="230"/>
      <c r="H27" s="231"/>
      <c r="I27" s="194"/>
      <c r="J27" s="45"/>
      <c r="K27" s="231"/>
      <c r="L27" s="162"/>
      <c r="M27" s="72"/>
      <c r="N27" s="41"/>
      <c r="O27" s="41"/>
    </row>
    <row r="28" spans="1:15" s="185" customFormat="1" ht="11.25" customHeight="1">
      <c r="A28" s="166"/>
      <c r="B28" s="233" t="s">
        <v>28</v>
      </c>
      <c r="C28" s="169"/>
      <c r="D28" s="234">
        <f>'019G-Kerr'!F42+'019G-Kerr'!C42</f>
        <v>6</v>
      </c>
      <c r="E28" s="171" t="s">
        <v>29</v>
      </c>
      <c r="F28" s="186"/>
      <c r="G28" s="164"/>
      <c r="H28" s="171" t="s">
        <v>30</v>
      </c>
      <c r="I28" s="174"/>
      <c r="J28" s="86" t="s">
        <v>137</v>
      </c>
      <c r="K28" s="171" t="s">
        <v>30</v>
      </c>
      <c r="L28" s="175" t="s">
        <v>32</v>
      </c>
      <c r="M28" s="77"/>
      <c r="N28" s="79"/>
      <c r="O28" s="143"/>
    </row>
    <row r="29" spans="1:15" s="185" customFormat="1" ht="9.75" customHeight="1">
      <c r="A29" s="166" t="s">
        <v>103</v>
      </c>
      <c r="B29" s="201" t="s">
        <v>31</v>
      </c>
      <c r="C29" s="161"/>
      <c r="D29" s="162" t="s">
        <v>106</v>
      </c>
      <c r="E29" s="163"/>
      <c r="F29" s="194" t="s">
        <v>110</v>
      </c>
      <c r="G29" s="193"/>
      <c r="H29" s="165"/>
      <c r="I29" s="166"/>
      <c r="J29" s="45"/>
      <c r="K29" s="165"/>
      <c r="L29" s="162"/>
      <c r="M29" s="184"/>
      <c r="N29" s="165" t="s">
        <v>116</v>
      </c>
      <c r="O29" s="179"/>
    </row>
    <row r="30" spans="1:15" s="185" customFormat="1" ht="9.75" customHeight="1">
      <c r="A30" s="174" t="s">
        <v>97</v>
      </c>
      <c r="B30" s="199" t="s">
        <v>33</v>
      </c>
      <c r="C30" s="169"/>
      <c r="D30" s="170" t="s">
        <v>87</v>
      </c>
      <c r="E30" s="171" t="s">
        <v>29</v>
      </c>
      <c r="F30" s="190"/>
      <c r="G30" s="191"/>
      <c r="H30" s="171" t="s">
        <v>30</v>
      </c>
      <c r="I30" s="174"/>
      <c r="J30" s="86" t="s">
        <v>137</v>
      </c>
      <c r="K30" s="171" t="s">
        <v>30</v>
      </c>
      <c r="L30" s="175" t="s">
        <v>32</v>
      </c>
      <c r="M30" s="182"/>
      <c r="N30" s="171" t="s">
        <v>117</v>
      </c>
      <c r="O30" s="171" t="s">
        <v>118</v>
      </c>
    </row>
    <row r="31" spans="1:15" s="185" customFormat="1" ht="9.75" customHeight="1">
      <c r="A31" s="166" t="s">
        <v>104</v>
      </c>
      <c r="B31" s="241" t="s">
        <v>27</v>
      </c>
      <c r="C31" s="228"/>
      <c r="D31" s="237"/>
      <c r="E31" s="163"/>
      <c r="F31" s="253"/>
      <c r="G31" s="250"/>
      <c r="H31" s="187"/>
      <c r="I31" s="187"/>
      <c r="J31" s="45"/>
      <c r="K31" s="163"/>
      <c r="L31" s="162"/>
      <c r="M31" s="72"/>
      <c r="N31" s="41"/>
      <c r="O31" s="41"/>
    </row>
    <row r="32" spans="1:15" s="185" customFormat="1" ht="12" customHeight="1">
      <c r="A32" s="242"/>
      <c r="B32" s="199" t="s">
        <v>28</v>
      </c>
      <c r="C32" s="169"/>
      <c r="D32" s="234">
        <f>'019G-Kerr'!C42</f>
        <v>1</v>
      </c>
      <c r="E32" s="171" t="s">
        <v>29</v>
      </c>
      <c r="F32" s="254"/>
      <c r="G32" s="181"/>
      <c r="H32" s="174" t="s">
        <v>29</v>
      </c>
      <c r="I32" s="174"/>
      <c r="J32" s="86" t="s">
        <v>137</v>
      </c>
      <c r="K32" s="171" t="s">
        <v>29</v>
      </c>
      <c r="L32" s="175" t="s">
        <v>32</v>
      </c>
      <c r="M32" s="77"/>
      <c r="N32" s="38"/>
      <c r="O32" s="144"/>
    </row>
    <row r="33" spans="1:15" s="185" customFormat="1" ht="9.75" customHeight="1">
      <c r="A33" s="166" t="s">
        <v>105</v>
      </c>
      <c r="B33" s="198" t="s">
        <v>31</v>
      </c>
      <c r="C33" s="161"/>
      <c r="D33" s="162" t="s">
        <v>106</v>
      </c>
      <c r="E33" s="163"/>
      <c r="F33" s="188" t="s">
        <v>111</v>
      </c>
      <c r="G33" s="186"/>
      <c r="H33" s="166"/>
      <c r="I33" s="166"/>
      <c r="J33" s="45"/>
      <c r="K33" s="165"/>
      <c r="L33" s="162"/>
      <c r="M33" s="165"/>
      <c r="N33" s="165" t="s">
        <v>116</v>
      </c>
      <c r="O33" s="165"/>
    </row>
    <row r="34" spans="1:15" s="185" customFormat="1" ht="9.75" customHeight="1">
      <c r="A34" s="174" t="s">
        <v>97</v>
      </c>
      <c r="B34" s="199" t="s">
        <v>33</v>
      </c>
      <c r="C34" s="169"/>
      <c r="D34" s="170" t="s">
        <v>87</v>
      </c>
      <c r="E34" s="171" t="s">
        <v>29</v>
      </c>
      <c r="F34" s="190"/>
      <c r="G34" s="172"/>
      <c r="H34" s="171" t="s">
        <v>29</v>
      </c>
      <c r="I34" s="174"/>
      <c r="J34" s="86" t="s">
        <v>137</v>
      </c>
      <c r="K34" s="171" t="s">
        <v>29</v>
      </c>
      <c r="L34" s="175" t="s">
        <v>32</v>
      </c>
      <c r="M34" s="171"/>
      <c r="N34" s="171" t="s">
        <v>117</v>
      </c>
      <c r="O34" s="171" t="s">
        <v>118</v>
      </c>
    </row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spans="1:15" ht="7.5" customHeight="1">
      <c r="A43" s="158" t="s">
        <v>35</v>
      </c>
      <c r="B43" s="159" t="s">
        <v>54</v>
      </c>
      <c r="C43" s="160"/>
      <c r="D43" s="18"/>
      <c r="E43" s="18"/>
      <c r="F43" s="18"/>
      <c r="G43" s="18"/>
      <c r="H43" s="17"/>
      <c r="I43" s="18"/>
      <c r="J43" s="18"/>
      <c r="K43" s="18"/>
      <c r="L43" s="17"/>
      <c r="M43" s="18"/>
      <c r="N43" s="151"/>
      <c r="O43" s="32"/>
    </row>
    <row r="44" spans="1:15" ht="7.5" customHeight="1">
      <c r="A44" s="27"/>
      <c r="B44" s="51" t="s">
        <v>55</v>
      </c>
      <c r="C44" s="84"/>
      <c r="D44" s="83"/>
      <c r="E44" s="83"/>
      <c r="F44" s="83"/>
      <c r="G44" s="83"/>
      <c r="H44" s="46"/>
      <c r="I44" s="83"/>
      <c r="J44" s="32"/>
      <c r="K44" s="32"/>
      <c r="L44" s="37" t="s">
        <v>36</v>
      </c>
      <c r="M44" s="47"/>
      <c r="N44" s="224" t="s">
        <v>121</v>
      </c>
      <c r="O44" s="15"/>
    </row>
    <row r="45" spans="1:15" ht="11.25" customHeight="1">
      <c r="A45" s="76" t="s">
        <v>46</v>
      </c>
      <c r="B45" s="108" t="s">
        <v>50</v>
      </c>
      <c r="C45" s="84"/>
      <c r="D45" s="83"/>
      <c r="E45" s="83"/>
      <c r="F45" s="83"/>
      <c r="G45" s="83"/>
      <c r="H45" s="46"/>
      <c r="I45" s="83"/>
      <c r="J45" s="32"/>
      <c r="K45" s="32"/>
      <c r="L45" s="27"/>
      <c r="M45" s="32"/>
      <c r="N45" s="29"/>
      <c r="O45" s="32"/>
    </row>
    <row r="46" spans="1:15" ht="7.5" customHeight="1">
      <c r="A46" s="76"/>
      <c r="B46" s="51" t="s">
        <v>56</v>
      </c>
      <c r="C46" s="84"/>
      <c r="D46" s="83"/>
      <c r="E46" s="83"/>
      <c r="F46" s="83"/>
      <c r="G46" s="83"/>
      <c r="H46" s="46"/>
      <c r="I46" s="83"/>
      <c r="J46" s="32"/>
      <c r="K46" s="32"/>
      <c r="L46" s="27"/>
      <c r="M46" s="32"/>
      <c r="N46" s="29"/>
      <c r="O46" s="32"/>
    </row>
    <row r="47" spans="1:15" ht="11.25" customHeight="1">
      <c r="A47" s="76" t="s">
        <v>47</v>
      </c>
      <c r="B47" s="51" t="s">
        <v>51</v>
      </c>
      <c r="C47" s="84"/>
      <c r="D47" s="83"/>
      <c r="E47" s="83"/>
      <c r="F47" s="83"/>
      <c r="G47" s="83"/>
      <c r="H47" s="46"/>
      <c r="I47" s="83"/>
      <c r="J47" s="32"/>
      <c r="K47" s="32"/>
      <c r="L47" s="78" t="s">
        <v>37</v>
      </c>
      <c r="M47" s="32"/>
      <c r="N47" s="222">
        <f>'019G-Kerr'!C48</f>
        <v>45270</v>
      </c>
      <c r="O47" s="225"/>
    </row>
    <row r="48" spans="1:15" ht="7.5" customHeight="1">
      <c r="A48" s="27"/>
      <c r="B48" s="51" t="s">
        <v>52</v>
      </c>
      <c r="C48" s="84"/>
      <c r="D48" s="83"/>
      <c r="E48" s="83"/>
      <c r="F48" s="83"/>
      <c r="G48" s="83"/>
      <c r="H48" s="49"/>
      <c r="I48" s="52"/>
      <c r="J48" s="20"/>
      <c r="K48" s="20"/>
      <c r="L48" s="43" t="s">
        <v>38</v>
      </c>
      <c r="M48" s="50"/>
      <c r="N48" s="42"/>
      <c r="O48" s="15"/>
    </row>
    <row r="49" spans="1:15" ht="7.5" customHeight="1">
      <c r="A49" s="17"/>
      <c r="B49" s="51" t="s">
        <v>57</v>
      </c>
      <c r="C49" s="84"/>
      <c r="D49" s="83"/>
      <c r="E49" s="83"/>
      <c r="F49" s="83"/>
      <c r="G49" s="83"/>
      <c r="H49" s="44" t="s">
        <v>39</v>
      </c>
      <c r="I49" s="84"/>
      <c r="J49" s="32"/>
      <c r="K49" s="32"/>
      <c r="L49" s="51" t="s">
        <v>40</v>
      </c>
      <c r="M49" s="15"/>
      <c r="N49" s="223"/>
      <c r="O49" s="15"/>
    </row>
    <row r="50" spans="1:15" ht="7.5" customHeight="1">
      <c r="A50" s="30" t="s">
        <v>41</v>
      </c>
      <c r="B50" s="109" t="s">
        <v>53</v>
      </c>
      <c r="C50" s="85"/>
      <c r="D50" s="52"/>
      <c r="E50" s="52"/>
      <c r="F50" s="52"/>
      <c r="G50" s="52"/>
      <c r="H50" s="43" t="s">
        <v>42</v>
      </c>
      <c r="I50" s="85"/>
      <c r="J50" s="20"/>
      <c r="K50" s="20"/>
      <c r="L50" s="12" t="s">
        <v>43</v>
      </c>
      <c r="M50" s="22"/>
      <c r="N50" s="224" t="s">
        <v>92</v>
      </c>
      <c r="O50" s="15"/>
    </row>
    <row r="51" spans="1:15" ht="9.75" customHeight="1">
      <c r="A51" s="48" t="s">
        <v>44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45"/>
      <c r="O51" s="32"/>
    </row>
    <row r="52" spans="1:15" ht="12.75">
      <c r="A52" s="27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45"/>
      <c r="O52" s="32"/>
    </row>
    <row r="53" spans="1:15" ht="7.5" customHeight="1">
      <c r="A53" s="31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153"/>
      <c r="O53" s="32"/>
    </row>
    <row r="54" spans="1:15" ht="12.75">
      <c r="A54" s="53" t="s">
        <v>120</v>
      </c>
      <c r="B54" s="18"/>
      <c r="C54" s="18"/>
      <c r="D54" s="18"/>
      <c r="E54" s="18"/>
      <c r="F54" s="18"/>
      <c r="G54" s="18"/>
      <c r="H54" s="18"/>
      <c r="I54" s="18"/>
      <c r="J54" s="54"/>
      <c r="K54" s="18"/>
      <c r="L54" s="18"/>
      <c r="M54" s="54" t="s">
        <v>45</v>
      </c>
      <c r="N54" s="55">
        <v>1</v>
      </c>
      <c r="O54" s="226"/>
    </row>
  </sheetData>
  <sheetProtection/>
  <mergeCells count="4">
    <mergeCell ref="D11:F11"/>
    <mergeCell ref="H11:L11"/>
    <mergeCell ref="H4:I4"/>
    <mergeCell ref="E4:F4"/>
  </mergeCells>
  <printOptions/>
  <pageMargins left="0.35" right="0.25" top="0.5" bottom="0" header="0.5" footer="0.19"/>
  <pageSetup horizontalDpi="1200" verticalDpi="1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61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39" sqref="E39"/>
    </sheetView>
  </sheetViews>
  <sheetFormatPr defaultColWidth="9.140625" defaultRowHeight="12.75"/>
  <cols>
    <col min="1" max="1" width="5.7109375" style="57" customWidth="1"/>
    <col min="2" max="2" width="10.00390625" style="57" customWidth="1"/>
    <col min="3" max="3" width="9.8515625" style="57" customWidth="1"/>
    <col min="4" max="4" width="8.7109375" style="57" customWidth="1"/>
    <col min="5" max="5" width="10.7109375" style="57" customWidth="1"/>
    <col min="6" max="6" width="9.00390625" style="57" customWidth="1"/>
    <col min="7" max="7" width="50.00390625" style="57" customWidth="1"/>
    <col min="8" max="16" width="7.7109375" style="57" customWidth="1"/>
    <col min="17" max="21" width="9.140625" style="57" customWidth="1"/>
    <col min="22" max="27" width="8.7109375" style="57" customWidth="1"/>
    <col min="28" max="28" width="9.140625" style="57" customWidth="1"/>
    <col min="29" max="29" width="2.7109375" style="56" customWidth="1"/>
    <col min="30" max="32" width="6.7109375" style="57" customWidth="1"/>
    <col min="33" max="33" width="2.7109375" style="57" customWidth="1"/>
    <col min="34" max="43" width="6.7109375" style="57" customWidth="1"/>
    <col min="44" max="44" width="5.7109375" style="57" customWidth="1"/>
    <col min="45" max="45" width="6.7109375" style="57" customWidth="1"/>
    <col min="46" max="46" width="7.140625" style="57" customWidth="1"/>
    <col min="47" max="47" width="6.140625" style="57" customWidth="1"/>
    <col min="48" max="48" width="6.7109375" style="57" customWidth="1"/>
    <col min="49" max="49" width="8.8515625" style="57" customWidth="1"/>
    <col min="50" max="16384" width="9.140625" style="57" customWidth="1"/>
  </cols>
  <sheetData>
    <row r="1" spans="1:53" ht="12.75">
      <c r="A1" s="56" t="str">
        <f>'019G-Kerr'!A1</f>
        <v>Nov</v>
      </c>
      <c r="B1" s="56">
        <f>'019G-Kerr'!B1</f>
        <v>2023</v>
      </c>
      <c r="C1" s="56"/>
      <c r="AC1" s="57"/>
      <c r="AH1" s="56"/>
      <c r="AI1"/>
      <c r="AJ1"/>
      <c r="AK1"/>
      <c r="AL1" s="63"/>
      <c r="AM1" s="56"/>
      <c r="AN1" s="58"/>
      <c r="AO1" s="58"/>
      <c r="AP1" s="56"/>
      <c r="AQ1" s="56"/>
      <c r="AR1" s="58"/>
      <c r="BA1" s="56"/>
    </row>
    <row r="2" spans="2:57" ht="12.75">
      <c r="B2" s="75"/>
      <c r="C2" s="56" t="s">
        <v>0</v>
      </c>
      <c r="D2" s="56"/>
      <c r="E2" s="56"/>
      <c r="F2" s="56"/>
      <c r="G2" s="56"/>
      <c r="AC2" s="57"/>
      <c r="AH2" s="56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BB2" s="56"/>
      <c r="BC2" s="56"/>
      <c r="BD2" s="56"/>
      <c r="BE2" s="56"/>
    </row>
    <row r="3" spans="2:48" ht="12.75">
      <c r="B3" s="75"/>
      <c r="C3" s="56" t="s">
        <v>1</v>
      </c>
      <c r="D3" s="56" t="s">
        <v>78</v>
      </c>
      <c r="E3" s="56"/>
      <c r="F3" s="56"/>
      <c r="G3" s="56"/>
      <c r="AC3" s="57"/>
      <c r="AH3" s="56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</row>
    <row r="4" spans="29:41" ht="13.5" thickBot="1">
      <c r="AC4" s="57"/>
      <c r="AG4" s="61"/>
      <c r="AH4" s="105"/>
      <c r="AI4" s="62"/>
      <c r="AJ4" s="62"/>
      <c r="AL4" s="94"/>
      <c r="AO4" s="81"/>
    </row>
    <row r="5" spans="1:55" ht="12.75">
      <c r="A5" s="118"/>
      <c r="B5" s="131"/>
      <c r="C5" s="135" t="s">
        <v>67</v>
      </c>
      <c r="D5" s="136" t="s">
        <v>69</v>
      </c>
      <c r="E5" s="136" t="s">
        <v>73</v>
      </c>
      <c r="F5" s="136" t="s">
        <v>67</v>
      </c>
      <c r="G5" s="139"/>
      <c r="I5" s="63"/>
      <c r="J5"/>
      <c r="K5"/>
      <c r="L5"/>
      <c r="M5"/>
      <c r="N5"/>
      <c r="O5"/>
      <c r="P5"/>
      <c r="Q5"/>
      <c r="R5"/>
      <c r="S5" s="63"/>
      <c r="T5" s="63"/>
      <c r="U5" s="63"/>
      <c r="V5" s="63"/>
      <c r="W5"/>
      <c r="X5"/>
      <c r="Y5"/>
      <c r="Z5"/>
      <c r="AA5" s="63"/>
      <c r="AC5" s="57"/>
      <c r="AG5" s="61"/>
      <c r="AH5" s="105"/>
      <c r="AL5" s="94"/>
      <c r="BC5" s="64"/>
    </row>
    <row r="6" spans="1:50" ht="12.75">
      <c r="A6" s="119"/>
      <c r="B6" s="132" t="s">
        <v>62</v>
      </c>
      <c r="C6" s="133" t="s">
        <v>68</v>
      </c>
      <c r="D6" s="137" t="s">
        <v>70</v>
      </c>
      <c r="E6" s="137" t="s">
        <v>70</v>
      </c>
      <c r="F6" s="137" t="s">
        <v>83</v>
      </c>
      <c r="G6" s="140"/>
      <c r="I6" s="65"/>
      <c r="J6" s="59"/>
      <c r="K6" s="59"/>
      <c r="L6" s="59"/>
      <c r="M6" s="59"/>
      <c r="N6" s="65"/>
      <c r="O6" s="59"/>
      <c r="P6" s="59"/>
      <c r="Q6" s="59"/>
      <c r="R6" s="59"/>
      <c r="S6" s="59"/>
      <c r="T6" s="59"/>
      <c r="U6" s="59"/>
      <c r="V6" s="65"/>
      <c r="W6" s="59"/>
      <c r="X6" s="59"/>
      <c r="Y6" s="59"/>
      <c r="Z6" s="59"/>
      <c r="AA6" s="65"/>
      <c r="AB6" s="59"/>
      <c r="AC6" s="59"/>
      <c r="AD6" s="59"/>
      <c r="AE6" s="59"/>
      <c r="AF6" s="59"/>
      <c r="AG6" s="61"/>
      <c r="AH6" s="105"/>
      <c r="AL6" s="94"/>
      <c r="AP6" s="66"/>
      <c r="AQ6" s="66"/>
      <c r="AX6" s="64"/>
    </row>
    <row r="7" spans="1:52" ht="12.75">
      <c r="A7" s="120"/>
      <c r="B7" s="133" t="s">
        <v>63</v>
      </c>
      <c r="C7" s="133" t="s">
        <v>65</v>
      </c>
      <c r="D7" s="137" t="s">
        <v>71</v>
      </c>
      <c r="E7" s="137" t="s">
        <v>71</v>
      </c>
      <c r="F7" s="137" t="s">
        <v>75</v>
      </c>
      <c r="G7" s="141"/>
      <c r="I7" s="65"/>
      <c r="J7" s="59"/>
      <c r="K7" s="59"/>
      <c r="L7" s="59"/>
      <c r="M7" s="59"/>
      <c r="N7" s="65"/>
      <c r="O7" s="59"/>
      <c r="P7" s="59"/>
      <c r="Q7" s="59"/>
      <c r="R7" s="59"/>
      <c r="S7" s="59"/>
      <c r="T7" s="59"/>
      <c r="U7" s="59"/>
      <c r="V7" s="65"/>
      <c r="W7" s="59"/>
      <c r="X7" s="59"/>
      <c r="Y7" s="59"/>
      <c r="Z7" s="59"/>
      <c r="AA7" s="65"/>
      <c r="AB7" s="65"/>
      <c r="AC7" s="65"/>
      <c r="AD7" s="65"/>
      <c r="AE7" s="65"/>
      <c r="AF7" s="65"/>
      <c r="AG7" s="61"/>
      <c r="AH7" s="105"/>
      <c r="AL7" s="94"/>
      <c r="AX7" s="64"/>
      <c r="AZ7" s="67"/>
    </row>
    <row r="8" spans="1:55" ht="13.5" thickBot="1">
      <c r="A8" s="121" t="s">
        <v>4</v>
      </c>
      <c r="B8" s="134" t="s">
        <v>64</v>
      </c>
      <c r="C8" s="134" t="s">
        <v>66</v>
      </c>
      <c r="D8" s="138" t="s">
        <v>72</v>
      </c>
      <c r="E8" s="138" t="s">
        <v>74</v>
      </c>
      <c r="F8" s="138" t="s">
        <v>76</v>
      </c>
      <c r="G8" s="142" t="s">
        <v>61</v>
      </c>
      <c r="I8" s="65"/>
      <c r="J8" s="59"/>
      <c r="K8" s="59"/>
      <c r="L8" s="59"/>
      <c r="M8" s="59"/>
      <c r="N8" s="65"/>
      <c r="O8" s="59"/>
      <c r="P8" s="59"/>
      <c r="Q8" s="59"/>
      <c r="R8" s="59"/>
      <c r="S8" s="59"/>
      <c r="T8" s="59"/>
      <c r="U8" s="59"/>
      <c r="V8" s="65"/>
      <c r="W8" s="59"/>
      <c r="X8" s="59"/>
      <c r="Y8" s="59"/>
      <c r="Z8" s="59"/>
      <c r="AA8" s="65"/>
      <c r="AB8" s="65"/>
      <c r="AC8" s="65"/>
      <c r="AD8" s="65"/>
      <c r="AE8" s="65"/>
      <c r="AF8" s="65"/>
      <c r="AG8" s="61"/>
      <c r="AH8" s="105"/>
      <c r="AL8" s="94"/>
      <c r="AM8" s="73"/>
      <c r="AQ8" s="66"/>
      <c r="AR8" s="66"/>
      <c r="AX8" s="64"/>
      <c r="AY8" s="64"/>
      <c r="AZ8" s="64"/>
      <c r="BA8" s="64"/>
      <c r="BB8" s="68"/>
      <c r="BC8" s="64"/>
    </row>
    <row r="9" spans="1:38" ht="12.75">
      <c r="A9" s="60" t="s">
        <v>6</v>
      </c>
      <c r="G9" s="88"/>
      <c r="I9" s="63"/>
      <c r="N9" s="63"/>
      <c r="V9" s="63"/>
      <c r="AA9" s="63"/>
      <c r="AC9" s="57"/>
      <c r="AG9" s="61"/>
      <c r="AH9" s="105"/>
      <c r="AL9" s="94"/>
    </row>
    <row r="10" spans="1:50" ht="12.75">
      <c r="A10" s="122">
        <f>IF('019G-Kerr'!A10&gt;0,'019G-Kerr'!A10,"")</f>
        <v>1</v>
      </c>
      <c r="B10" s="123"/>
      <c r="C10" s="124"/>
      <c r="D10" s="125"/>
      <c r="E10" s="125"/>
      <c r="F10" s="126"/>
      <c r="G10" s="278"/>
      <c r="I10" s="71"/>
      <c r="J10" s="62"/>
      <c r="K10" s="62"/>
      <c r="L10" s="62"/>
      <c r="M10" s="62"/>
      <c r="N10" s="71"/>
      <c r="O10" s="62"/>
      <c r="P10" s="62"/>
      <c r="Q10" s="62"/>
      <c r="R10" s="62"/>
      <c r="S10" s="62"/>
      <c r="T10" s="62"/>
      <c r="U10" s="62"/>
      <c r="V10" s="71"/>
      <c r="W10" s="62"/>
      <c r="X10" s="62"/>
      <c r="Y10" s="70"/>
      <c r="Z10" s="70"/>
      <c r="AA10" s="80"/>
      <c r="AB10" s="80"/>
      <c r="AC10" s="80"/>
      <c r="AD10" s="80"/>
      <c r="AE10" s="80"/>
      <c r="AF10" s="71"/>
      <c r="AG10" s="61"/>
      <c r="AH10" s="105"/>
      <c r="AL10" s="94"/>
      <c r="AR10" s="62"/>
      <c r="AX10" s="66"/>
    </row>
    <row r="11" spans="1:50" ht="12.75">
      <c r="A11" s="122">
        <f>IF('019G-Kerr'!A11&gt;0,'019G-Kerr'!A11,"")</f>
        <v>2</v>
      </c>
      <c r="B11" s="278"/>
      <c r="C11" s="281"/>
      <c r="D11" s="282"/>
      <c r="E11" s="282"/>
      <c r="F11" s="283"/>
      <c r="G11" s="278"/>
      <c r="I11" s="71"/>
      <c r="J11" s="62"/>
      <c r="K11" s="62"/>
      <c r="L11" s="62"/>
      <c r="M11" s="62"/>
      <c r="N11" s="71"/>
      <c r="O11" s="62"/>
      <c r="P11" s="62"/>
      <c r="Q11" s="62"/>
      <c r="R11" s="62"/>
      <c r="S11" s="62"/>
      <c r="T11" s="62"/>
      <c r="U11" s="62"/>
      <c r="V11" s="71"/>
      <c r="W11" s="62"/>
      <c r="X11" s="62"/>
      <c r="Y11" s="70"/>
      <c r="Z11" s="70"/>
      <c r="AA11" s="80"/>
      <c r="AB11" s="80"/>
      <c r="AC11" s="80"/>
      <c r="AD11" s="80"/>
      <c r="AE11" s="80"/>
      <c r="AF11" s="71"/>
      <c r="AG11" s="61"/>
      <c r="AH11" s="105"/>
      <c r="AL11" s="94"/>
      <c r="AX11" s="66"/>
    </row>
    <row r="12" spans="1:50" ht="12.75">
      <c r="A12" s="122">
        <f>IF('019G-Kerr'!A12&gt;0,'019G-Kerr'!A12,"")</f>
        <v>3</v>
      </c>
      <c r="B12" s="123"/>
      <c r="C12" s="124"/>
      <c r="D12" s="125"/>
      <c r="E12" s="125"/>
      <c r="F12" s="126"/>
      <c r="G12" s="278"/>
      <c r="I12" s="71"/>
      <c r="J12" s="62"/>
      <c r="K12" s="62"/>
      <c r="L12" s="62"/>
      <c r="M12" s="62"/>
      <c r="N12" s="71"/>
      <c r="O12" s="62"/>
      <c r="P12" s="62"/>
      <c r="Q12" s="62"/>
      <c r="R12" s="62"/>
      <c r="S12" s="62"/>
      <c r="T12" s="62"/>
      <c r="U12" s="62"/>
      <c r="V12" s="71"/>
      <c r="W12" s="62"/>
      <c r="X12" s="62"/>
      <c r="Y12" s="70"/>
      <c r="Z12" s="70"/>
      <c r="AA12" s="80"/>
      <c r="AB12" s="80"/>
      <c r="AC12" s="80"/>
      <c r="AD12" s="80"/>
      <c r="AE12" s="80"/>
      <c r="AF12" s="71"/>
      <c r="AG12" s="104"/>
      <c r="AH12" s="105"/>
      <c r="AI12" s="62"/>
      <c r="AK12" s="62"/>
      <c r="AL12" s="97"/>
      <c r="AN12" s="62"/>
      <c r="AO12" s="62"/>
      <c r="AX12" s="66"/>
    </row>
    <row r="13" spans="1:50" ht="12.75">
      <c r="A13" s="122">
        <f>IF('019G-Kerr'!A13&gt;0,'019G-Kerr'!A13,"")</f>
        <v>4</v>
      </c>
      <c r="B13" s="123"/>
      <c r="C13" s="124"/>
      <c r="D13" s="282"/>
      <c r="E13" s="282"/>
      <c r="F13" s="126"/>
      <c r="G13" s="278"/>
      <c r="I13" s="71"/>
      <c r="J13" s="62"/>
      <c r="K13" s="62"/>
      <c r="L13" s="62"/>
      <c r="M13" s="62"/>
      <c r="N13" s="71"/>
      <c r="O13" s="62"/>
      <c r="P13" s="62"/>
      <c r="Q13" s="62"/>
      <c r="R13" s="62"/>
      <c r="S13" s="62"/>
      <c r="T13" s="62"/>
      <c r="U13" s="62"/>
      <c r="V13" s="71"/>
      <c r="W13" s="62"/>
      <c r="X13" s="62"/>
      <c r="Y13" s="70"/>
      <c r="Z13" s="70"/>
      <c r="AA13" s="80"/>
      <c r="AB13" s="80"/>
      <c r="AC13" s="80"/>
      <c r="AD13" s="80"/>
      <c r="AE13" s="80"/>
      <c r="AF13" s="71"/>
      <c r="AG13" s="61"/>
      <c r="AH13" s="105"/>
      <c r="AL13" s="94"/>
      <c r="AX13" s="66"/>
    </row>
    <row r="14" spans="1:50" ht="12.75">
      <c r="A14" s="122">
        <f>IF('019G-Kerr'!A14&gt;0,'019G-Kerr'!A14,"")</f>
        <v>5</v>
      </c>
      <c r="B14" s="123"/>
      <c r="C14" s="124"/>
      <c r="D14" s="125"/>
      <c r="E14" s="125"/>
      <c r="F14" s="126"/>
      <c r="G14" s="278"/>
      <c r="I14" s="71"/>
      <c r="J14" s="62"/>
      <c r="K14" s="62"/>
      <c r="L14" s="62"/>
      <c r="M14" s="62"/>
      <c r="N14" s="71"/>
      <c r="O14" s="62"/>
      <c r="P14" s="62"/>
      <c r="Q14" s="62"/>
      <c r="R14" s="62"/>
      <c r="S14" s="62"/>
      <c r="T14" s="62"/>
      <c r="U14" s="62"/>
      <c r="V14" s="71"/>
      <c r="W14" s="62"/>
      <c r="X14" s="62"/>
      <c r="Y14" s="70"/>
      <c r="Z14" s="70"/>
      <c r="AA14" s="80"/>
      <c r="AB14" s="80"/>
      <c r="AC14" s="80"/>
      <c r="AD14" s="80"/>
      <c r="AE14" s="80"/>
      <c r="AF14" s="71"/>
      <c r="AG14" s="61"/>
      <c r="AH14" s="105"/>
      <c r="AL14" s="97"/>
      <c r="AR14" s="66"/>
      <c r="AX14" s="66"/>
    </row>
    <row r="15" spans="1:50" ht="12.75">
      <c r="A15" s="122">
        <f>IF('019G-Kerr'!A15&gt;0,'019G-Kerr'!A15,"")</f>
        <v>6</v>
      </c>
      <c r="B15" s="123"/>
      <c r="C15" s="124"/>
      <c r="D15" s="125"/>
      <c r="E15" s="125"/>
      <c r="F15" s="126"/>
      <c r="G15" s="278"/>
      <c r="I15" s="71"/>
      <c r="J15" s="62"/>
      <c r="K15" s="62"/>
      <c r="L15" s="62"/>
      <c r="M15" s="62"/>
      <c r="N15" s="71"/>
      <c r="O15" s="62"/>
      <c r="P15" s="62"/>
      <c r="Q15" s="62"/>
      <c r="R15" s="62"/>
      <c r="S15" s="62"/>
      <c r="T15" s="62"/>
      <c r="U15" s="62"/>
      <c r="V15" s="71"/>
      <c r="W15" s="62"/>
      <c r="X15" s="62"/>
      <c r="Y15" s="62"/>
      <c r="Z15" s="70"/>
      <c r="AA15" s="80"/>
      <c r="AB15" s="80"/>
      <c r="AC15" s="80"/>
      <c r="AD15" s="80"/>
      <c r="AE15" s="80"/>
      <c r="AF15" s="71"/>
      <c r="AG15" s="61"/>
      <c r="AH15" s="105"/>
      <c r="AL15" s="94"/>
      <c r="AX15" s="66"/>
    </row>
    <row r="16" spans="1:50" ht="12.75">
      <c r="A16" s="122">
        <f>IF('019G-Kerr'!A16&gt;0,'019G-Kerr'!A16,"")</f>
        <v>7</v>
      </c>
      <c r="B16" s="123"/>
      <c r="C16" s="124"/>
      <c r="D16" s="125"/>
      <c r="E16" s="125"/>
      <c r="F16" s="126"/>
      <c r="G16" s="278"/>
      <c r="I16" s="71"/>
      <c r="J16" s="62"/>
      <c r="K16" s="62"/>
      <c r="L16" s="62"/>
      <c r="M16" s="62"/>
      <c r="N16" s="71"/>
      <c r="O16" s="62"/>
      <c r="P16" s="62"/>
      <c r="Q16" s="62"/>
      <c r="R16" s="62"/>
      <c r="S16" s="62"/>
      <c r="T16" s="62"/>
      <c r="U16" s="62"/>
      <c r="V16" s="71"/>
      <c r="W16" s="62"/>
      <c r="X16" s="62"/>
      <c r="Y16" s="70"/>
      <c r="Z16" s="70"/>
      <c r="AA16" s="80"/>
      <c r="AB16" s="80"/>
      <c r="AC16" s="80"/>
      <c r="AD16" s="80"/>
      <c r="AE16" s="80"/>
      <c r="AF16" s="71"/>
      <c r="AG16" s="61"/>
      <c r="AH16" s="105"/>
      <c r="AI16" s="62"/>
      <c r="AJ16" s="62"/>
      <c r="AK16" s="62"/>
      <c r="AL16" s="97"/>
      <c r="AM16" s="62"/>
      <c r="AN16" s="62"/>
      <c r="AX16" s="66"/>
    </row>
    <row r="17" spans="1:50" ht="12.75">
      <c r="A17" s="122">
        <f>IF('019G-Kerr'!A17&gt;0,'019G-Kerr'!A17,"")</f>
        <v>8</v>
      </c>
      <c r="B17" s="123"/>
      <c r="C17" s="124"/>
      <c r="D17" s="282"/>
      <c r="E17" s="282"/>
      <c r="F17" s="283"/>
      <c r="G17" s="278"/>
      <c r="I17" s="71"/>
      <c r="J17" s="62"/>
      <c r="K17" s="62"/>
      <c r="L17" s="62"/>
      <c r="M17" s="62"/>
      <c r="N17" s="71"/>
      <c r="O17" s="62"/>
      <c r="P17" s="62"/>
      <c r="Q17" s="62"/>
      <c r="R17" s="62"/>
      <c r="S17" s="62"/>
      <c r="T17" s="62"/>
      <c r="U17" s="62"/>
      <c r="V17" s="71"/>
      <c r="W17" s="62"/>
      <c r="X17" s="62"/>
      <c r="Y17" s="70"/>
      <c r="Z17" s="70"/>
      <c r="AA17" s="80"/>
      <c r="AB17" s="80"/>
      <c r="AC17" s="80"/>
      <c r="AD17" s="80"/>
      <c r="AE17" s="80"/>
      <c r="AF17" s="71"/>
      <c r="AG17" s="61"/>
      <c r="AH17" s="105"/>
      <c r="AI17" s="62"/>
      <c r="AJ17" s="62"/>
      <c r="AK17" s="62"/>
      <c r="AL17" s="95"/>
      <c r="AX17" s="66"/>
    </row>
    <row r="18" spans="1:50" ht="12.75">
      <c r="A18" s="122">
        <f>IF('019G-Kerr'!A18&gt;0,'019G-Kerr'!A18,"")</f>
        <v>9</v>
      </c>
      <c r="B18" s="284"/>
      <c r="C18" s="281"/>
      <c r="D18" s="125"/>
      <c r="E18" s="125"/>
      <c r="F18" s="126">
        <v>1</v>
      </c>
      <c r="G18" s="278"/>
      <c r="I18" s="71"/>
      <c r="J18" s="62"/>
      <c r="K18" s="62"/>
      <c r="L18" s="62"/>
      <c r="M18" s="62"/>
      <c r="N18" s="71"/>
      <c r="O18" s="62"/>
      <c r="P18" s="62"/>
      <c r="Q18" s="62"/>
      <c r="R18" s="62"/>
      <c r="S18" s="62"/>
      <c r="T18" s="62"/>
      <c r="U18" s="62"/>
      <c r="V18" s="71"/>
      <c r="W18" s="62"/>
      <c r="X18" s="62"/>
      <c r="Y18" s="70"/>
      <c r="Z18" s="70"/>
      <c r="AA18" s="80"/>
      <c r="AB18" s="80"/>
      <c r="AC18" s="80"/>
      <c r="AD18" s="80"/>
      <c r="AE18" s="80"/>
      <c r="AF18" s="71"/>
      <c r="AG18" s="61"/>
      <c r="AH18" s="105"/>
      <c r="AI18" s="62"/>
      <c r="AJ18" s="62"/>
      <c r="AK18" s="62"/>
      <c r="AL18" s="97"/>
      <c r="AN18" s="66"/>
      <c r="AO18" s="66"/>
      <c r="AX18" s="66"/>
    </row>
    <row r="19" spans="1:50" ht="12.75">
      <c r="A19" s="122">
        <f>IF('019G-Kerr'!A19&gt;0,'019G-Kerr'!A19,"")</f>
        <v>10</v>
      </c>
      <c r="B19" s="284"/>
      <c r="C19" s="281"/>
      <c r="D19" s="125"/>
      <c r="E19" s="125"/>
      <c r="F19" s="126">
        <v>1</v>
      </c>
      <c r="G19" s="278"/>
      <c r="I19" s="71"/>
      <c r="J19" s="62"/>
      <c r="K19" s="62"/>
      <c r="L19" s="62"/>
      <c r="M19" s="62"/>
      <c r="N19" s="71"/>
      <c r="O19" s="62"/>
      <c r="P19" s="62"/>
      <c r="Q19" s="62"/>
      <c r="R19" s="62"/>
      <c r="S19" s="62"/>
      <c r="T19" s="62"/>
      <c r="U19" s="62"/>
      <c r="V19" s="71"/>
      <c r="W19" s="62"/>
      <c r="X19" s="62"/>
      <c r="Y19" s="70"/>
      <c r="Z19" s="70"/>
      <c r="AA19" s="80"/>
      <c r="AB19" s="80"/>
      <c r="AC19" s="80"/>
      <c r="AD19" s="80"/>
      <c r="AE19" s="80"/>
      <c r="AF19" s="71"/>
      <c r="AG19" s="61"/>
      <c r="AH19" s="105"/>
      <c r="AI19" s="66"/>
      <c r="AJ19" s="66"/>
      <c r="AK19" s="66"/>
      <c r="AL19" s="96"/>
      <c r="AX19" s="66"/>
    </row>
    <row r="20" spans="1:50" ht="12.75">
      <c r="A20" s="122">
        <f>IF('019G-Kerr'!A20&gt;0,'019G-Kerr'!A20,"")</f>
        <v>11</v>
      </c>
      <c r="B20" s="278"/>
      <c r="C20" s="281"/>
      <c r="D20" s="282"/>
      <c r="E20" s="282"/>
      <c r="F20" s="283"/>
      <c r="G20" s="278"/>
      <c r="I20" s="71"/>
      <c r="J20" s="62"/>
      <c r="K20" s="62"/>
      <c r="L20" s="62"/>
      <c r="M20" s="62"/>
      <c r="N20" s="71"/>
      <c r="O20" s="62"/>
      <c r="P20" s="62"/>
      <c r="Q20" s="62"/>
      <c r="R20" s="62"/>
      <c r="S20" s="62"/>
      <c r="T20" s="62"/>
      <c r="U20" s="62"/>
      <c r="V20" s="71"/>
      <c r="W20" s="62"/>
      <c r="X20" s="62"/>
      <c r="Y20" s="70"/>
      <c r="Z20" s="70"/>
      <c r="AA20" s="80"/>
      <c r="AB20" s="80"/>
      <c r="AC20" s="80"/>
      <c r="AD20" s="80"/>
      <c r="AE20" s="80"/>
      <c r="AF20" s="71"/>
      <c r="AG20" s="61"/>
      <c r="AH20" s="105"/>
      <c r="AI20" s="66"/>
      <c r="AJ20" s="66"/>
      <c r="AK20" s="66"/>
      <c r="AL20" s="97"/>
      <c r="AM20" s="69"/>
      <c r="AN20" s="69"/>
      <c r="AO20" s="69"/>
      <c r="AX20" s="66"/>
    </row>
    <row r="21" spans="1:50" ht="12.75">
      <c r="A21" s="122">
        <f>IF('019G-Kerr'!A21&gt;0,'019G-Kerr'!A21,"")</f>
        <v>12</v>
      </c>
      <c r="B21" s="278"/>
      <c r="C21" s="281"/>
      <c r="D21" s="282"/>
      <c r="E21" s="282"/>
      <c r="F21" s="283"/>
      <c r="G21" s="278"/>
      <c r="I21" s="71"/>
      <c r="J21" s="62"/>
      <c r="K21" s="62"/>
      <c r="L21" s="62"/>
      <c r="M21" s="62"/>
      <c r="N21" s="71"/>
      <c r="O21" s="62"/>
      <c r="P21" s="62"/>
      <c r="Q21" s="62"/>
      <c r="R21" s="62"/>
      <c r="S21" s="62"/>
      <c r="T21" s="62"/>
      <c r="U21" s="62"/>
      <c r="V21" s="71"/>
      <c r="W21" s="62"/>
      <c r="X21" s="62"/>
      <c r="Y21" s="70"/>
      <c r="Z21" s="70"/>
      <c r="AA21" s="80"/>
      <c r="AB21" s="80"/>
      <c r="AC21" s="80"/>
      <c r="AD21" s="80"/>
      <c r="AE21" s="80"/>
      <c r="AF21" s="71"/>
      <c r="AG21" s="61"/>
      <c r="AH21" s="105"/>
      <c r="AI21" s="66"/>
      <c r="AJ21" s="66"/>
      <c r="AK21" s="66"/>
      <c r="AL21" s="96"/>
      <c r="AX21" s="66"/>
    </row>
    <row r="22" spans="1:50" ht="12.75">
      <c r="A22" s="122">
        <f>IF('019G-Kerr'!A22&gt;0,'019G-Kerr'!A22,"")</f>
        <v>13</v>
      </c>
      <c r="B22" s="278"/>
      <c r="C22" s="281"/>
      <c r="D22" s="282"/>
      <c r="E22" s="282"/>
      <c r="F22" s="283"/>
      <c r="G22" s="278"/>
      <c r="I22" s="71"/>
      <c r="J22" s="62"/>
      <c r="K22" s="62"/>
      <c r="L22" s="62"/>
      <c r="M22" s="62"/>
      <c r="N22" s="71"/>
      <c r="O22" s="62"/>
      <c r="P22" s="62"/>
      <c r="Q22" s="62"/>
      <c r="R22" s="62"/>
      <c r="S22" s="62"/>
      <c r="T22" s="62"/>
      <c r="U22" s="62"/>
      <c r="V22" s="71"/>
      <c r="W22" s="62"/>
      <c r="X22" s="62"/>
      <c r="Y22" s="62"/>
      <c r="Z22" s="70"/>
      <c r="AA22" s="80"/>
      <c r="AB22" s="80"/>
      <c r="AC22" s="80"/>
      <c r="AD22" s="80"/>
      <c r="AE22" s="80"/>
      <c r="AF22" s="71"/>
      <c r="AG22" s="61"/>
      <c r="AH22" s="105"/>
      <c r="AI22" s="66"/>
      <c r="AJ22" s="66"/>
      <c r="AK22" s="66"/>
      <c r="AL22" s="97"/>
      <c r="AM22" s="69"/>
      <c r="AN22" s="69"/>
      <c r="AX22" s="66"/>
    </row>
    <row r="23" spans="1:50" ht="12.75">
      <c r="A23" s="122">
        <f>IF('019G-Kerr'!A23&gt;0,'019G-Kerr'!A23,"")</f>
        <v>14</v>
      </c>
      <c r="B23" s="278"/>
      <c r="C23" s="281"/>
      <c r="D23" s="282"/>
      <c r="E23" s="282"/>
      <c r="F23" s="283"/>
      <c r="G23" s="278"/>
      <c r="I23" s="71"/>
      <c r="J23" s="62"/>
      <c r="K23" s="62"/>
      <c r="L23" s="62"/>
      <c r="M23" s="62"/>
      <c r="N23" s="71"/>
      <c r="O23" s="62"/>
      <c r="P23" s="62"/>
      <c r="Q23" s="62"/>
      <c r="R23" s="62"/>
      <c r="S23" s="62"/>
      <c r="T23" s="62"/>
      <c r="U23" s="62"/>
      <c r="V23" s="71"/>
      <c r="W23" s="62"/>
      <c r="X23" s="62"/>
      <c r="Y23" s="70"/>
      <c r="Z23" s="70"/>
      <c r="AA23" s="80"/>
      <c r="AB23" s="80"/>
      <c r="AC23" s="80"/>
      <c r="AD23" s="80"/>
      <c r="AE23" s="80"/>
      <c r="AF23" s="71"/>
      <c r="AG23" s="61"/>
      <c r="AH23" s="105"/>
      <c r="AI23" s="66"/>
      <c r="AJ23" s="66"/>
      <c r="AK23" s="66"/>
      <c r="AL23" s="96"/>
      <c r="AX23" s="66"/>
    </row>
    <row r="24" spans="1:50" ht="12.75">
      <c r="A24" s="122">
        <f>IF('019G-Kerr'!A24&gt;0,'019G-Kerr'!A24,"")</f>
        <v>15</v>
      </c>
      <c r="B24" s="278"/>
      <c r="C24" s="281"/>
      <c r="D24" s="282"/>
      <c r="E24" s="282"/>
      <c r="F24" s="283"/>
      <c r="G24" s="278"/>
      <c r="I24" s="71"/>
      <c r="J24" s="62"/>
      <c r="K24" s="62"/>
      <c r="L24" s="62"/>
      <c r="M24" s="62"/>
      <c r="N24" s="71"/>
      <c r="O24" s="62"/>
      <c r="P24" s="62"/>
      <c r="Q24" s="62"/>
      <c r="R24" s="62"/>
      <c r="S24" s="62"/>
      <c r="T24" s="62"/>
      <c r="U24" s="62"/>
      <c r="V24" s="71"/>
      <c r="W24" s="62"/>
      <c r="X24" s="62"/>
      <c r="Y24" s="70"/>
      <c r="Z24" s="70"/>
      <c r="AA24" s="80"/>
      <c r="AB24" s="80"/>
      <c r="AC24" s="80"/>
      <c r="AD24" s="80"/>
      <c r="AE24" s="80"/>
      <c r="AF24" s="71"/>
      <c r="AG24" s="61"/>
      <c r="AH24" s="105"/>
      <c r="AI24" s="66"/>
      <c r="AJ24" s="66"/>
      <c r="AK24" s="66"/>
      <c r="AL24" s="97"/>
      <c r="AM24" s="69"/>
      <c r="AN24" s="69"/>
      <c r="AO24" s="69"/>
      <c r="AX24" s="66"/>
    </row>
    <row r="25" spans="1:50" ht="12.75">
      <c r="A25" s="122">
        <f>IF('019G-Kerr'!A25&gt;0,'019G-Kerr'!A25,"")</f>
        <v>16</v>
      </c>
      <c r="B25" s="284"/>
      <c r="C25" s="281"/>
      <c r="D25" s="282"/>
      <c r="E25" s="282"/>
      <c r="F25" s="283"/>
      <c r="G25" s="278"/>
      <c r="I25" s="71"/>
      <c r="J25" s="62"/>
      <c r="K25" s="62"/>
      <c r="L25" s="62"/>
      <c r="M25" s="62"/>
      <c r="N25" s="71"/>
      <c r="O25" s="62"/>
      <c r="P25" s="62"/>
      <c r="Q25" s="62"/>
      <c r="R25" s="62"/>
      <c r="S25" s="62"/>
      <c r="T25" s="62"/>
      <c r="U25" s="62"/>
      <c r="V25" s="71"/>
      <c r="W25" s="62"/>
      <c r="X25" s="62"/>
      <c r="Y25" s="70"/>
      <c r="Z25" s="70"/>
      <c r="AA25" s="80"/>
      <c r="AB25" s="80"/>
      <c r="AC25" s="80"/>
      <c r="AD25" s="80"/>
      <c r="AE25" s="80"/>
      <c r="AF25" s="71"/>
      <c r="AG25" s="61"/>
      <c r="AH25" s="105"/>
      <c r="AI25" s="66"/>
      <c r="AJ25" s="66"/>
      <c r="AK25" s="66"/>
      <c r="AL25" s="96"/>
      <c r="AX25" s="66"/>
    </row>
    <row r="26" spans="1:50" ht="12.75">
      <c r="A26" s="122">
        <f>IF('019G-Kerr'!A26&gt;0,'019G-Kerr'!A26,"")</f>
        <v>17</v>
      </c>
      <c r="B26" s="284"/>
      <c r="C26" s="281"/>
      <c r="D26" s="282"/>
      <c r="E26" s="282"/>
      <c r="F26" s="283">
        <v>1</v>
      </c>
      <c r="G26" s="278"/>
      <c r="I26" s="71"/>
      <c r="J26" s="62"/>
      <c r="K26" s="62"/>
      <c r="L26" s="62"/>
      <c r="M26" s="62"/>
      <c r="N26" s="71"/>
      <c r="O26" s="62"/>
      <c r="P26" s="62"/>
      <c r="Q26" s="62"/>
      <c r="R26" s="62"/>
      <c r="S26" s="62"/>
      <c r="T26" s="62"/>
      <c r="U26" s="62"/>
      <c r="V26" s="71"/>
      <c r="W26" s="62"/>
      <c r="X26" s="62"/>
      <c r="Y26" s="70"/>
      <c r="Z26" s="70"/>
      <c r="AA26" s="80"/>
      <c r="AB26" s="80"/>
      <c r="AC26" s="80"/>
      <c r="AD26" s="80"/>
      <c r="AE26" s="80"/>
      <c r="AF26" s="71"/>
      <c r="AG26" s="61"/>
      <c r="AH26" s="105"/>
      <c r="AI26" s="66"/>
      <c r="AJ26" s="66"/>
      <c r="AK26" s="66"/>
      <c r="AL26" s="97"/>
      <c r="AM26" s="69"/>
      <c r="AN26" s="69"/>
      <c r="AO26" s="69"/>
      <c r="AX26" s="66"/>
    </row>
    <row r="27" spans="1:50" ht="12.75">
      <c r="A27" s="122">
        <f>IF('019G-Kerr'!A27&gt;0,'019G-Kerr'!A27,"")</f>
        <v>18</v>
      </c>
      <c r="B27" s="128"/>
      <c r="C27" s="124"/>
      <c r="D27" s="125"/>
      <c r="E27" s="125"/>
      <c r="F27" s="126"/>
      <c r="G27" s="278"/>
      <c r="I27" s="71"/>
      <c r="J27" s="62"/>
      <c r="K27" s="62"/>
      <c r="L27" s="62"/>
      <c r="M27" s="62"/>
      <c r="N27" s="71"/>
      <c r="O27" s="62"/>
      <c r="P27" s="62"/>
      <c r="Q27" s="62"/>
      <c r="R27" s="62"/>
      <c r="S27" s="62"/>
      <c r="T27" s="62"/>
      <c r="U27" s="62"/>
      <c r="V27" s="71"/>
      <c r="W27" s="62"/>
      <c r="X27" s="62"/>
      <c r="Y27" s="70"/>
      <c r="Z27" s="70"/>
      <c r="AA27" s="80"/>
      <c r="AB27" s="80"/>
      <c r="AC27" s="80"/>
      <c r="AD27" s="80"/>
      <c r="AE27" s="80"/>
      <c r="AF27" s="71"/>
      <c r="AG27" s="61"/>
      <c r="AH27" s="105"/>
      <c r="AL27" s="94"/>
      <c r="AX27" s="66"/>
    </row>
    <row r="28" spans="1:50" ht="12.75">
      <c r="A28" s="122">
        <f>IF('019G-Kerr'!A28&gt;0,'019G-Kerr'!A28,"")</f>
        <v>19</v>
      </c>
      <c r="B28" s="128"/>
      <c r="C28" s="124"/>
      <c r="D28" s="125"/>
      <c r="E28" s="125"/>
      <c r="F28" s="126"/>
      <c r="G28" s="278"/>
      <c r="I28" s="71"/>
      <c r="J28" s="62"/>
      <c r="K28" s="62"/>
      <c r="L28" s="62"/>
      <c r="M28" s="62"/>
      <c r="N28" s="71"/>
      <c r="O28" s="62"/>
      <c r="P28" s="62"/>
      <c r="Q28" s="62"/>
      <c r="R28" s="62"/>
      <c r="S28" s="62"/>
      <c r="T28" s="62"/>
      <c r="U28" s="62"/>
      <c r="V28" s="71"/>
      <c r="W28" s="62"/>
      <c r="X28" s="62"/>
      <c r="Y28" s="70"/>
      <c r="Z28" s="70"/>
      <c r="AA28" s="80"/>
      <c r="AB28" s="80"/>
      <c r="AC28" s="80"/>
      <c r="AD28" s="80"/>
      <c r="AE28" s="80"/>
      <c r="AF28" s="71"/>
      <c r="AG28" s="61"/>
      <c r="AH28" s="105"/>
      <c r="AL28" s="94"/>
      <c r="AR28" s="62"/>
      <c r="AS28" s="62"/>
      <c r="AT28" s="62"/>
      <c r="AU28" s="62"/>
      <c r="AV28" s="62"/>
      <c r="AX28" s="66"/>
    </row>
    <row r="29" spans="1:50" ht="12.75">
      <c r="A29" s="122">
        <f>IF('019G-Kerr'!A29&gt;0,'019G-Kerr'!A29,"")</f>
        <v>20</v>
      </c>
      <c r="B29" s="128">
        <v>0</v>
      </c>
      <c r="C29" s="124">
        <v>1</v>
      </c>
      <c r="D29" s="125">
        <v>0.32</v>
      </c>
      <c r="E29" s="125">
        <v>5</v>
      </c>
      <c r="F29" s="126"/>
      <c r="G29" s="278" t="s">
        <v>148</v>
      </c>
      <c r="I29" s="71"/>
      <c r="J29" s="62"/>
      <c r="K29" s="62"/>
      <c r="L29" s="62"/>
      <c r="M29" s="62"/>
      <c r="N29" s="71"/>
      <c r="O29" s="62"/>
      <c r="P29" s="62"/>
      <c r="Q29" s="62"/>
      <c r="R29" s="62"/>
      <c r="S29" s="62"/>
      <c r="T29" s="62"/>
      <c r="U29" s="62"/>
      <c r="V29" s="71"/>
      <c r="W29" s="62"/>
      <c r="X29" s="62"/>
      <c r="Y29" s="62"/>
      <c r="Z29" s="70"/>
      <c r="AA29" s="80"/>
      <c r="AB29" s="80"/>
      <c r="AC29" s="80"/>
      <c r="AD29" s="80"/>
      <c r="AE29" s="80"/>
      <c r="AF29" s="71"/>
      <c r="AG29" s="61"/>
      <c r="AH29" s="105"/>
      <c r="AL29" s="94"/>
      <c r="AX29" s="66"/>
    </row>
    <row r="30" spans="1:50" ht="12.75">
      <c r="A30" s="122">
        <f>IF('019G-Kerr'!A30&gt;0,'019G-Kerr'!A30,"")</f>
        <v>21</v>
      </c>
      <c r="B30" s="123">
        <v>0.027</v>
      </c>
      <c r="C30" s="124"/>
      <c r="D30" s="125">
        <v>1.27</v>
      </c>
      <c r="E30" s="125">
        <v>10</v>
      </c>
      <c r="F30" s="126"/>
      <c r="G30" s="278" t="s">
        <v>144</v>
      </c>
      <c r="I30" s="71"/>
      <c r="J30" s="62"/>
      <c r="K30" s="62"/>
      <c r="L30" s="62"/>
      <c r="M30" s="62"/>
      <c r="N30" s="71"/>
      <c r="O30" s="62"/>
      <c r="P30" s="62"/>
      <c r="Q30" s="62"/>
      <c r="R30" s="62"/>
      <c r="S30" s="62"/>
      <c r="T30" s="62"/>
      <c r="U30" s="62"/>
      <c r="V30" s="71"/>
      <c r="W30" s="62"/>
      <c r="X30" s="62"/>
      <c r="Y30" s="70"/>
      <c r="Z30" s="70"/>
      <c r="AA30" s="80"/>
      <c r="AB30" s="80"/>
      <c r="AC30" s="80"/>
      <c r="AD30" s="80"/>
      <c r="AE30" s="80"/>
      <c r="AF30" s="71"/>
      <c r="AG30" s="61"/>
      <c r="AH30" s="105"/>
      <c r="AI30" s="70"/>
      <c r="AJ30" s="70"/>
      <c r="AL30" s="94"/>
      <c r="AX30" s="66"/>
    </row>
    <row r="31" spans="1:50" ht="12.75">
      <c r="A31" s="122">
        <f>IF('019G-Kerr'!A31&gt;0,'019G-Kerr'!A31,"")</f>
        <v>22</v>
      </c>
      <c r="B31" s="123"/>
      <c r="C31" s="124"/>
      <c r="D31" s="129"/>
      <c r="E31" s="125"/>
      <c r="F31" s="126">
        <v>1</v>
      </c>
      <c r="G31" s="278"/>
      <c r="I31" s="71"/>
      <c r="J31" s="62"/>
      <c r="K31" s="62"/>
      <c r="L31" s="62"/>
      <c r="M31" s="62"/>
      <c r="N31" s="71"/>
      <c r="O31" s="62"/>
      <c r="P31" s="62"/>
      <c r="Q31" s="62"/>
      <c r="R31" s="62"/>
      <c r="S31" s="62"/>
      <c r="T31" s="62"/>
      <c r="U31" s="62"/>
      <c r="V31" s="71"/>
      <c r="W31" s="62"/>
      <c r="X31" s="62"/>
      <c r="Y31" s="70"/>
      <c r="Z31" s="70"/>
      <c r="AA31" s="80"/>
      <c r="AB31" s="80"/>
      <c r="AC31" s="80"/>
      <c r="AD31" s="80"/>
      <c r="AE31" s="80"/>
      <c r="AF31" s="71"/>
      <c r="AG31" s="61"/>
      <c r="AH31" s="105"/>
      <c r="AL31" s="94"/>
      <c r="AX31" s="66"/>
    </row>
    <row r="32" spans="1:50" ht="12.75">
      <c r="A32" s="122">
        <f>IF('019G-Kerr'!A32&gt;0,'019G-Kerr'!A32,"")</f>
        <v>23</v>
      </c>
      <c r="B32" s="293"/>
      <c r="C32" s="294"/>
      <c r="D32" s="296"/>
      <c r="E32" s="295"/>
      <c r="F32" s="297"/>
      <c r="G32" s="278"/>
      <c r="I32" s="71"/>
      <c r="J32" s="62"/>
      <c r="K32" s="62"/>
      <c r="L32" s="62"/>
      <c r="M32" s="62"/>
      <c r="N32" s="71"/>
      <c r="O32" s="62"/>
      <c r="P32" s="62"/>
      <c r="Q32" s="62"/>
      <c r="R32" s="62"/>
      <c r="S32" s="62"/>
      <c r="T32" s="62"/>
      <c r="U32" s="62"/>
      <c r="V32" s="71"/>
      <c r="W32" s="62"/>
      <c r="X32" s="62"/>
      <c r="Y32" s="70"/>
      <c r="Z32" s="70"/>
      <c r="AA32" s="80"/>
      <c r="AB32" s="80"/>
      <c r="AC32" s="80"/>
      <c r="AD32" s="80"/>
      <c r="AE32" s="80"/>
      <c r="AF32" s="71"/>
      <c r="AG32" s="61"/>
      <c r="AH32" s="105"/>
      <c r="AI32" s="66"/>
      <c r="AJ32" s="66"/>
      <c r="AL32" s="94"/>
      <c r="AQ32" s="73"/>
      <c r="AR32" s="73"/>
      <c r="AS32" s="62"/>
      <c r="AX32" s="66"/>
    </row>
    <row r="33" spans="1:50" ht="12.75">
      <c r="A33" s="122">
        <f>IF('019G-Kerr'!A33&gt;0,'019G-Kerr'!A33,"")</f>
        <v>24</v>
      </c>
      <c r="B33" s="123"/>
      <c r="C33" s="124"/>
      <c r="D33" s="282"/>
      <c r="E33" s="282"/>
      <c r="F33" s="126"/>
      <c r="G33" s="278"/>
      <c r="I33" s="71"/>
      <c r="J33" s="62"/>
      <c r="K33" s="62"/>
      <c r="L33" s="62"/>
      <c r="M33" s="62"/>
      <c r="N33" s="71"/>
      <c r="O33" s="62"/>
      <c r="P33" s="62"/>
      <c r="Q33" s="62"/>
      <c r="R33" s="62"/>
      <c r="S33" s="62"/>
      <c r="T33" s="62"/>
      <c r="U33" s="62"/>
      <c r="V33" s="71"/>
      <c r="W33" s="62"/>
      <c r="X33" s="62"/>
      <c r="Y33" s="70"/>
      <c r="Z33" s="70"/>
      <c r="AA33" s="80"/>
      <c r="AB33" s="80"/>
      <c r="AC33" s="80"/>
      <c r="AD33" s="80"/>
      <c r="AE33" s="80"/>
      <c r="AF33" s="71"/>
      <c r="AG33" s="61"/>
      <c r="AH33" s="105"/>
      <c r="AL33" s="94"/>
      <c r="AX33" s="66"/>
    </row>
    <row r="34" spans="1:50" ht="12.75">
      <c r="A34" s="122">
        <f>IF('019G-Kerr'!A34&gt;0,'019G-Kerr'!A34,"")</f>
        <v>25</v>
      </c>
      <c r="B34" s="284"/>
      <c r="C34" s="281"/>
      <c r="D34" s="125"/>
      <c r="E34" s="125"/>
      <c r="F34" s="126"/>
      <c r="G34" s="278"/>
      <c r="I34" s="71"/>
      <c r="J34" s="62"/>
      <c r="K34" s="62"/>
      <c r="L34" s="62"/>
      <c r="M34" s="62"/>
      <c r="N34" s="71"/>
      <c r="O34" s="62"/>
      <c r="P34" s="62"/>
      <c r="Q34" s="62"/>
      <c r="R34" s="62"/>
      <c r="S34" s="62"/>
      <c r="T34" s="62"/>
      <c r="U34" s="62"/>
      <c r="V34" s="71"/>
      <c r="W34" s="62"/>
      <c r="X34" s="62"/>
      <c r="Y34" s="70"/>
      <c r="Z34" s="70"/>
      <c r="AA34" s="80"/>
      <c r="AB34" s="80"/>
      <c r="AC34" s="80"/>
      <c r="AD34" s="80"/>
      <c r="AE34" s="80"/>
      <c r="AF34" s="71"/>
      <c r="AG34" s="61"/>
      <c r="AH34" s="105"/>
      <c r="AI34" s="66"/>
      <c r="AJ34" s="66"/>
      <c r="AL34" s="94"/>
      <c r="AX34" s="66"/>
    </row>
    <row r="35" spans="1:50" ht="12.75">
      <c r="A35" s="122">
        <f>IF('019G-Kerr'!A35&gt;0,'019G-Kerr'!A35,"")</f>
        <v>26</v>
      </c>
      <c r="B35" s="123"/>
      <c r="C35" s="124"/>
      <c r="D35" s="282"/>
      <c r="E35" s="282"/>
      <c r="F35" s="126">
        <v>1</v>
      </c>
      <c r="G35" s="278"/>
      <c r="I35" s="71"/>
      <c r="J35" s="62"/>
      <c r="K35" s="62"/>
      <c r="L35" s="62"/>
      <c r="M35" s="62"/>
      <c r="N35" s="71"/>
      <c r="O35" s="62"/>
      <c r="P35" s="62"/>
      <c r="Q35" s="62"/>
      <c r="R35" s="62"/>
      <c r="S35" s="62"/>
      <c r="T35" s="62"/>
      <c r="U35" s="62"/>
      <c r="V35" s="71"/>
      <c r="W35" s="62"/>
      <c r="X35" s="62"/>
      <c r="Y35" s="70"/>
      <c r="Z35" s="70"/>
      <c r="AA35" s="80"/>
      <c r="AB35" s="80"/>
      <c r="AC35" s="80"/>
      <c r="AD35" s="80"/>
      <c r="AE35" s="80"/>
      <c r="AF35" s="71"/>
      <c r="AG35" s="61"/>
      <c r="AH35" s="105"/>
      <c r="AL35" s="94"/>
      <c r="AX35" s="66"/>
    </row>
    <row r="36" spans="1:50" ht="12.75">
      <c r="A36" s="122">
        <f>IF('019G-Kerr'!A36&gt;0,'019G-Kerr'!A36,"")</f>
        <v>27</v>
      </c>
      <c r="B36" s="284"/>
      <c r="C36" s="281"/>
      <c r="D36" s="125"/>
      <c r="E36" s="125"/>
      <c r="F36" s="126"/>
      <c r="G36" s="278"/>
      <c r="I36" s="71"/>
      <c r="J36" s="62"/>
      <c r="K36" s="62"/>
      <c r="L36" s="62"/>
      <c r="M36" s="62"/>
      <c r="N36" s="71"/>
      <c r="O36" s="62"/>
      <c r="P36" s="62"/>
      <c r="Q36" s="62"/>
      <c r="R36" s="62"/>
      <c r="S36" s="62"/>
      <c r="T36" s="62"/>
      <c r="U36" s="62"/>
      <c r="V36" s="71"/>
      <c r="W36" s="62"/>
      <c r="X36" s="62"/>
      <c r="Y36" s="62"/>
      <c r="Z36" s="70"/>
      <c r="AA36" s="80"/>
      <c r="AB36" s="80"/>
      <c r="AC36" s="80"/>
      <c r="AD36" s="80"/>
      <c r="AE36" s="80"/>
      <c r="AF36" s="71"/>
      <c r="AG36" s="61"/>
      <c r="AH36" s="105"/>
      <c r="AL36" s="94"/>
      <c r="AR36" s="66"/>
      <c r="AX36" s="66"/>
    </row>
    <row r="37" spans="1:50" ht="12.75">
      <c r="A37" s="122">
        <f>IF('019G-Kerr'!A37&gt;0,'019G-Kerr'!A37,"")</f>
        <v>28</v>
      </c>
      <c r="B37" s="123"/>
      <c r="C37" s="124"/>
      <c r="D37" s="125"/>
      <c r="E37" s="125"/>
      <c r="F37" s="126"/>
      <c r="G37" s="278"/>
      <c r="I37" s="71"/>
      <c r="J37" s="62"/>
      <c r="K37" s="62"/>
      <c r="L37" s="62"/>
      <c r="M37" s="62"/>
      <c r="N37" s="71"/>
      <c r="O37" s="62"/>
      <c r="P37" s="62"/>
      <c r="Q37" s="62"/>
      <c r="R37" s="62"/>
      <c r="S37" s="62"/>
      <c r="T37" s="62"/>
      <c r="U37" s="62"/>
      <c r="V37" s="71"/>
      <c r="W37" s="62"/>
      <c r="X37" s="62"/>
      <c r="Y37" s="70"/>
      <c r="Z37" s="70"/>
      <c r="AA37" s="80"/>
      <c r="AB37" s="80"/>
      <c r="AC37" s="80"/>
      <c r="AD37" s="80"/>
      <c r="AE37" s="80"/>
      <c r="AF37" s="71"/>
      <c r="AG37" s="61"/>
      <c r="AH37" s="105"/>
      <c r="AL37" s="94"/>
      <c r="AX37" s="66"/>
    </row>
    <row r="38" spans="1:50" ht="12.75">
      <c r="A38" s="122">
        <f>IF('019G-Kerr'!A38&gt;0,'019G-Kerr'!A38,"")</f>
        <v>29</v>
      </c>
      <c r="B38" s="123"/>
      <c r="C38" s="281"/>
      <c r="D38" s="125"/>
      <c r="E38" s="125"/>
      <c r="F38" s="126"/>
      <c r="G38" s="278"/>
      <c r="I38" s="71"/>
      <c r="J38" s="62"/>
      <c r="K38" s="62"/>
      <c r="L38" s="62"/>
      <c r="M38" s="62"/>
      <c r="N38" s="71"/>
      <c r="O38" s="62"/>
      <c r="P38" s="62"/>
      <c r="Q38" s="62"/>
      <c r="R38" s="62"/>
      <c r="S38" s="62"/>
      <c r="T38" s="62"/>
      <c r="U38" s="62"/>
      <c r="V38" s="71"/>
      <c r="W38" s="62"/>
      <c r="X38" s="62"/>
      <c r="Y38" s="70"/>
      <c r="Z38" s="70"/>
      <c r="AA38" s="80"/>
      <c r="AB38" s="80"/>
      <c r="AC38" s="80"/>
      <c r="AD38" s="80"/>
      <c r="AE38" s="80"/>
      <c r="AF38" s="71"/>
      <c r="AG38" s="61"/>
      <c r="AH38" s="105"/>
      <c r="AL38" s="94"/>
      <c r="AR38" s="62"/>
      <c r="AX38" s="66"/>
    </row>
    <row r="39" spans="1:50" ht="12.75">
      <c r="A39" s="122">
        <f>IF('019G-Kerr'!A39&gt;0,'019G-Kerr'!A39,"")</f>
        <v>30</v>
      </c>
      <c r="B39" s="123"/>
      <c r="C39" s="124"/>
      <c r="D39" s="125">
        <v>0.1</v>
      </c>
      <c r="E39" s="125">
        <v>3</v>
      </c>
      <c r="F39" s="126"/>
      <c r="G39" s="278"/>
      <c r="I39" s="71"/>
      <c r="J39" s="62"/>
      <c r="K39" s="62"/>
      <c r="L39" s="62"/>
      <c r="M39" s="62"/>
      <c r="N39" s="71"/>
      <c r="O39" s="62"/>
      <c r="P39" s="62"/>
      <c r="Q39" s="62"/>
      <c r="R39" s="62"/>
      <c r="S39" s="62"/>
      <c r="T39" s="62"/>
      <c r="U39" s="62"/>
      <c r="V39" s="71"/>
      <c r="W39" s="62"/>
      <c r="X39" s="62"/>
      <c r="Y39" s="62"/>
      <c r="Z39" s="70"/>
      <c r="AA39" s="80"/>
      <c r="AB39" s="80"/>
      <c r="AC39" s="80"/>
      <c r="AD39" s="80"/>
      <c r="AE39" s="80"/>
      <c r="AF39" s="71"/>
      <c r="AG39" s="61"/>
      <c r="AH39" s="105"/>
      <c r="AL39" s="94"/>
      <c r="AX39" s="66"/>
    </row>
    <row r="40" spans="1:50" ht="12.75">
      <c r="A40" s="122">
        <f>IF('019G-Kerr'!A40&gt;0,'019G-Kerr'!A40,"")</f>
      </c>
      <c r="B40" s="123"/>
      <c r="C40" s="124"/>
      <c r="D40" s="129"/>
      <c r="E40" s="125"/>
      <c r="F40" s="126"/>
      <c r="G40" s="278"/>
      <c r="I40" s="71"/>
      <c r="J40" s="62"/>
      <c r="K40" s="62"/>
      <c r="L40" s="62"/>
      <c r="M40" s="62"/>
      <c r="N40" s="71"/>
      <c r="O40" s="62"/>
      <c r="P40" s="62"/>
      <c r="Q40" s="62"/>
      <c r="R40" s="62"/>
      <c r="S40" s="62"/>
      <c r="T40" s="62"/>
      <c r="U40" s="62"/>
      <c r="V40" s="71"/>
      <c r="W40" s="62"/>
      <c r="X40" s="62"/>
      <c r="Y40" s="70"/>
      <c r="Z40" s="70"/>
      <c r="AA40" s="80"/>
      <c r="AB40" s="80"/>
      <c r="AC40" s="80"/>
      <c r="AD40" s="80"/>
      <c r="AE40" s="80"/>
      <c r="AF40" s="71"/>
      <c r="AG40" s="61"/>
      <c r="AH40" s="105"/>
      <c r="AI40" s="62"/>
      <c r="AK40" s="62"/>
      <c r="AL40" s="97"/>
      <c r="AO40" s="62"/>
      <c r="AR40" s="62"/>
      <c r="AX40" s="66"/>
    </row>
    <row r="41" spans="1:34" ht="12.75">
      <c r="A41" s="56"/>
      <c r="B41" s="69"/>
      <c r="D41" s="70"/>
      <c r="E41" s="70"/>
      <c r="F41" s="126"/>
      <c r="G41" s="69"/>
      <c r="I41" s="71"/>
      <c r="J41" s="62"/>
      <c r="K41" s="62"/>
      <c r="L41" s="62"/>
      <c r="M41" s="62"/>
      <c r="N41" s="71"/>
      <c r="O41" s="62"/>
      <c r="P41" s="62"/>
      <c r="Q41" s="62"/>
      <c r="R41" s="62"/>
      <c r="S41" s="62"/>
      <c r="T41" s="62"/>
      <c r="U41" s="62"/>
      <c r="V41" s="71"/>
      <c r="W41" s="62"/>
      <c r="X41" s="62"/>
      <c r="Y41" s="70"/>
      <c r="Z41" s="70"/>
      <c r="AA41" s="80"/>
      <c r="AB41" s="80"/>
      <c r="AC41" s="80"/>
      <c r="AD41" s="80"/>
      <c r="AE41" s="80"/>
      <c r="AF41" s="71"/>
      <c r="AG41" s="71"/>
      <c r="AH41" s="106"/>
    </row>
    <row r="42" spans="1:34" ht="12.75">
      <c r="A42" s="130" t="s">
        <v>7</v>
      </c>
      <c r="B42" s="128">
        <f>SUM(B10:B40)</f>
        <v>0.027</v>
      </c>
      <c r="C42" s="126">
        <f>SUM(C10:C40)</f>
        <v>1</v>
      </c>
      <c r="D42" s="125">
        <f>SUM(D10:D40)</f>
        <v>1.6900000000000002</v>
      </c>
      <c r="E42" s="125">
        <f>SUM(E10:E40)</f>
        <v>18</v>
      </c>
      <c r="F42" s="126">
        <f>SUM(F10:F41)</f>
        <v>5</v>
      </c>
      <c r="G42" s="69"/>
      <c r="I42" s="71"/>
      <c r="J42" s="62"/>
      <c r="K42" s="62"/>
      <c r="L42" s="62"/>
      <c r="M42" s="62"/>
      <c r="N42" s="71"/>
      <c r="O42" s="62"/>
      <c r="P42" s="62"/>
      <c r="Q42" s="62"/>
      <c r="R42" s="62"/>
      <c r="S42" s="62"/>
      <c r="T42" s="62"/>
      <c r="U42" s="62"/>
      <c r="V42" s="71"/>
      <c r="W42" s="62"/>
      <c r="X42" s="62"/>
      <c r="Y42" s="70"/>
      <c r="Z42" s="70"/>
      <c r="AA42" s="80"/>
      <c r="AB42" s="80"/>
      <c r="AC42" s="80"/>
      <c r="AD42" s="80"/>
      <c r="AE42" s="80"/>
      <c r="AF42" s="71"/>
      <c r="AG42" s="71"/>
      <c r="AH42" s="106"/>
    </row>
    <row r="43" spans="1:34" ht="12.75">
      <c r="A43" s="130" t="s">
        <v>2</v>
      </c>
      <c r="B43" s="128">
        <f>AVERAGE(B10:B40)</f>
        <v>0.0135</v>
      </c>
      <c r="C43" s="126">
        <f>C42/C46</f>
        <v>1</v>
      </c>
      <c r="D43" s="125">
        <f>AVERAGE(D10:D40)</f>
        <v>0.5633333333333334</v>
      </c>
      <c r="E43" s="125">
        <f>AVERAGE(E10:E40)</f>
        <v>6</v>
      </c>
      <c r="F43" s="126">
        <f>AVERAGE(F10:F41)</f>
        <v>1</v>
      </c>
      <c r="G43" s="62">
        <f>IF(G46&gt;0,"&lt;","")</f>
      </c>
      <c r="I43" s="71"/>
      <c r="J43" s="62"/>
      <c r="K43" s="62"/>
      <c r="L43" s="62"/>
      <c r="M43" s="62"/>
      <c r="N43" s="71"/>
      <c r="O43" s="62"/>
      <c r="P43" s="62"/>
      <c r="Q43" s="62"/>
      <c r="R43" s="62"/>
      <c r="S43" s="62"/>
      <c r="T43" s="62"/>
      <c r="U43" s="62"/>
      <c r="V43" s="71"/>
      <c r="W43" s="62"/>
      <c r="X43" s="62"/>
      <c r="Y43" s="70"/>
      <c r="Z43" s="70"/>
      <c r="AA43" s="80"/>
      <c r="AB43" s="80"/>
      <c r="AC43" s="80"/>
      <c r="AD43" s="80"/>
      <c r="AE43" s="80"/>
      <c r="AF43" s="71"/>
      <c r="AG43" s="71"/>
      <c r="AH43" s="106"/>
    </row>
    <row r="44" spans="1:34" ht="12.75">
      <c r="A44" s="130" t="s">
        <v>3</v>
      </c>
      <c r="B44" s="128">
        <f>MAX(B10:B40)</f>
        <v>0.027</v>
      </c>
      <c r="C44" s="126">
        <f>MAX(C10:C40)</f>
        <v>1</v>
      </c>
      <c r="D44" s="125">
        <f>MAX(D10:D40)</f>
        <v>1.27</v>
      </c>
      <c r="E44" s="125">
        <f>MAX(E10:E40)</f>
        <v>10</v>
      </c>
      <c r="F44" s="126">
        <f>MAX(F10:F41)</f>
        <v>1</v>
      </c>
      <c r="G44" s="69"/>
      <c r="I44" s="63"/>
      <c r="M44" s="62"/>
      <c r="N44" s="63"/>
      <c r="R44" s="62"/>
      <c r="S44" s="62"/>
      <c r="T44" s="62"/>
      <c r="U44" s="62"/>
      <c r="V44" s="63"/>
      <c r="Y44" s="70"/>
      <c r="Z44" s="70"/>
      <c r="AA44" s="80"/>
      <c r="AB44" s="80"/>
      <c r="AC44" s="80"/>
      <c r="AD44" s="80"/>
      <c r="AE44" s="80"/>
      <c r="AF44" s="71"/>
      <c r="AG44" s="71"/>
      <c r="AH44" s="106"/>
    </row>
    <row r="45" spans="1:34" ht="12.75">
      <c r="A45" s="130" t="s">
        <v>8</v>
      </c>
      <c r="B45" s="128">
        <f>MIN(B10:B40)</f>
        <v>0</v>
      </c>
      <c r="C45" s="126">
        <f>MIN(C10:C40)</f>
        <v>1</v>
      </c>
      <c r="D45" s="125">
        <f>MIN(D10:D40)</f>
        <v>0.1</v>
      </c>
      <c r="E45" s="125">
        <f>MIN(E10:E40)</f>
        <v>3</v>
      </c>
      <c r="F45" s="126">
        <f>MIN(F10:F41)</f>
        <v>1</v>
      </c>
      <c r="G45" s="69"/>
      <c r="I45" s="63"/>
      <c r="L45" s="62"/>
      <c r="M45" s="62"/>
      <c r="N45" s="63"/>
      <c r="Q45" s="62"/>
      <c r="R45" s="62"/>
      <c r="S45" s="62"/>
      <c r="T45" s="62"/>
      <c r="U45" s="62"/>
      <c r="V45" s="63"/>
      <c r="Y45" s="62"/>
      <c r="Z45" s="62"/>
      <c r="AA45" s="63"/>
      <c r="AB45" s="71"/>
      <c r="AC45" s="71"/>
      <c r="AD45" s="71"/>
      <c r="AE45" s="71"/>
      <c r="AF45" s="71"/>
      <c r="AG45" s="71"/>
      <c r="AH45" s="106"/>
    </row>
    <row r="46" spans="1:34" ht="12.75">
      <c r="A46" s="130" t="s">
        <v>5</v>
      </c>
      <c r="B46" s="124">
        <f>COUNT(B10:B40)</f>
        <v>2</v>
      </c>
      <c r="C46" s="126">
        <f>COUNT(C10:C40)</f>
        <v>1</v>
      </c>
      <c r="D46" s="126">
        <f>COUNT(D10:D40)</f>
        <v>3</v>
      </c>
      <c r="E46" s="126">
        <f>COUNT(E10:E40)</f>
        <v>3</v>
      </c>
      <c r="F46" s="126">
        <f>COUNT(F10:F41)</f>
        <v>5</v>
      </c>
      <c r="G46" s="73"/>
      <c r="I46" s="63"/>
      <c r="L46" s="62"/>
      <c r="M46" s="62"/>
      <c r="N46" s="63"/>
      <c r="Q46" s="62"/>
      <c r="R46" s="62"/>
      <c r="S46" s="62"/>
      <c r="T46" s="62"/>
      <c r="U46" s="62"/>
      <c r="V46" s="63"/>
      <c r="Y46" s="62"/>
      <c r="Z46" s="62"/>
      <c r="AA46" s="63"/>
      <c r="AB46" s="71"/>
      <c r="AC46" s="71"/>
      <c r="AD46" s="71"/>
      <c r="AE46" s="71"/>
      <c r="AF46" s="71"/>
      <c r="AG46" s="71"/>
      <c r="AH46" s="106"/>
    </row>
    <row r="47" spans="1:4" ht="12.75">
      <c r="A47" s="113" t="s">
        <v>58</v>
      </c>
      <c r="B47" s="114"/>
      <c r="C47" s="114"/>
      <c r="D47" s="114"/>
    </row>
    <row r="48" spans="2:3" ht="12.75">
      <c r="B48" s="218">
        <f>'019G-Kerr'!B48</f>
        <v>45231</v>
      </c>
      <c r="C48" s="218">
        <f>'019G-Kerr'!C48</f>
        <v>45270</v>
      </c>
    </row>
    <row r="49" ht="12.75">
      <c r="B49" s="218">
        <f>'019G-Kerr'!B49</f>
        <v>45260</v>
      </c>
    </row>
    <row r="51" spans="1:6" ht="12.75">
      <c r="A51" s="113"/>
      <c r="B51" s="114"/>
      <c r="C51" s="114"/>
      <c r="D51" s="114"/>
      <c r="E51" s="114"/>
      <c r="F51" s="114"/>
    </row>
    <row r="52" spans="2:7" ht="12.75">
      <c r="B52" s="73"/>
      <c r="G52" s="112" t="s">
        <v>77</v>
      </c>
    </row>
    <row r="53" ht="12.75">
      <c r="B53" s="73"/>
    </row>
    <row r="54" ht="12.75">
      <c r="B54" s="110"/>
    </row>
    <row r="55" ht="12.75">
      <c r="B55" s="110"/>
    </row>
    <row r="56" ht="12.75">
      <c r="B56" s="110"/>
    </row>
    <row r="60" spans="25:29" ht="12.75">
      <c r="Y60" s="62"/>
      <c r="Z60" s="62"/>
      <c r="AA60" s="62"/>
      <c r="AB60" s="62"/>
      <c r="AC60" s="107"/>
    </row>
    <row r="61" spans="25:29" ht="12.75">
      <c r="Y61" s="62"/>
      <c r="Z61" s="62"/>
      <c r="AA61" s="62"/>
      <c r="AB61" s="62"/>
      <c r="AC61" s="107"/>
    </row>
  </sheetData>
  <sheetProtection/>
  <printOptions/>
  <pageMargins left="0" right="0" top="1.6" bottom="1" header="0.5" footer="0.5"/>
  <pageSetup horizontalDpi="600" verticalDpi="600" orientation="portrait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24.140625" style="0" customWidth="1"/>
    <col min="2" max="2" width="11.7109375" style="0" customWidth="1"/>
    <col min="3" max="3" width="1.7109375" style="0" customWidth="1"/>
    <col min="4" max="4" width="8.57421875" style="0" customWidth="1"/>
    <col min="5" max="5" width="8.140625" style="0" customWidth="1"/>
    <col min="6" max="6" width="10.57421875" style="0" customWidth="1"/>
    <col min="7" max="7" width="2.7109375" style="0" customWidth="1"/>
    <col min="8" max="8" width="10.57421875" style="0" customWidth="1"/>
    <col min="9" max="9" width="4.57421875" style="0" customWidth="1"/>
    <col min="10" max="10" width="7.421875" style="0" customWidth="1"/>
    <col min="11" max="11" width="9.7109375" style="0" customWidth="1"/>
    <col min="12" max="12" width="8.00390625" style="0" customWidth="1"/>
    <col min="13" max="13" width="5.7109375" style="0" customWidth="1"/>
    <col min="14" max="14" width="10.28125" style="0" customWidth="1"/>
  </cols>
  <sheetData>
    <row r="1" spans="1:15" ht="9.75" customHeight="1">
      <c r="A1" s="1" t="s">
        <v>89</v>
      </c>
      <c r="E1" s="2" t="s">
        <v>9</v>
      </c>
      <c r="F1" s="2"/>
      <c r="G1" s="2"/>
      <c r="H1" s="2"/>
      <c r="I1" s="2"/>
      <c r="J1" s="2"/>
      <c r="O1" s="156" t="s">
        <v>48</v>
      </c>
    </row>
    <row r="2" spans="1:15" ht="9.75" customHeight="1">
      <c r="A2" s="3"/>
      <c r="E2" s="4" t="s">
        <v>10</v>
      </c>
      <c r="F2" s="4"/>
      <c r="G2" s="4"/>
      <c r="H2" s="4"/>
      <c r="I2" s="4"/>
      <c r="J2" s="4"/>
      <c r="K2" s="155"/>
      <c r="L2" s="2"/>
      <c r="O2" s="156" t="s">
        <v>49</v>
      </c>
    </row>
    <row r="3" spans="1:14" ht="9.75" customHeight="1">
      <c r="A3" s="6" t="s">
        <v>85</v>
      </c>
      <c r="B3" s="7"/>
      <c r="C3" s="32"/>
      <c r="E3" s="100"/>
      <c r="F3" s="8"/>
      <c r="G3" s="8"/>
      <c r="H3" s="8"/>
      <c r="I3" s="8"/>
      <c r="J3" s="99"/>
      <c r="K3" s="203" t="s">
        <v>123</v>
      </c>
      <c r="L3" s="2"/>
      <c r="M3" s="5"/>
      <c r="N3" s="5"/>
    </row>
    <row r="4" spans="1:14" ht="9.75" customHeight="1">
      <c r="A4" s="6" t="s">
        <v>12</v>
      </c>
      <c r="B4" s="7"/>
      <c r="C4" s="32"/>
      <c r="E4" s="314" t="s">
        <v>13</v>
      </c>
      <c r="F4" s="315"/>
      <c r="G4" s="40"/>
      <c r="H4" s="314" t="s">
        <v>124</v>
      </c>
      <c r="I4" s="315"/>
      <c r="K4" s="82" t="s">
        <v>16</v>
      </c>
      <c r="L4" s="2" t="s">
        <v>93</v>
      </c>
      <c r="M4" s="5"/>
      <c r="N4" s="82"/>
    </row>
    <row r="5" spans="1:13" ht="9.75" customHeight="1">
      <c r="A5" s="10" t="s">
        <v>90</v>
      </c>
      <c r="B5" s="11"/>
      <c r="C5" s="40"/>
      <c r="E5" s="213" t="s">
        <v>14</v>
      </c>
      <c r="F5" s="13"/>
      <c r="G5" s="15"/>
      <c r="H5" s="197" t="s">
        <v>15</v>
      </c>
      <c r="I5" s="153"/>
      <c r="K5" s="9" t="s">
        <v>11</v>
      </c>
      <c r="L5" s="2"/>
      <c r="M5" s="5"/>
    </row>
    <row r="6" spans="2:13" ht="9.75" customHeight="1">
      <c r="B6" s="11"/>
      <c r="C6" s="40"/>
      <c r="E6" s="14"/>
      <c r="F6" s="15"/>
      <c r="G6" s="15"/>
      <c r="J6" s="16"/>
      <c r="K6" s="82" t="s">
        <v>125</v>
      </c>
      <c r="L6" s="2"/>
      <c r="M6" s="2"/>
    </row>
    <row r="7" spans="1:13" ht="9.75" customHeight="1">
      <c r="A7" s="6" t="s">
        <v>86</v>
      </c>
      <c r="B7" s="7"/>
      <c r="C7" s="32"/>
      <c r="E7" s="32"/>
      <c r="F7" s="216" t="s">
        <v>114</v>
      </c>
      <c r="G7" s="18"/>
      <c r="H7" s="19"/>
      <c r="I7" s="32"/>
      <c r="J7" s="32"/>
      <c r="K7" s="5" t="s">
        <v>94</v>
      </c>
      <c r="L7" s="5"/>
      <c r="M7" s="2"/>
    </row>
    <row r="8" spans="1:14" ht="9.75" customHeight="1">
      <c r="A8" s="6" t="s">
        <v>91</v>
      </c>
      <c r="B8" s="7"/>
      <c r="C8" s="32"/>
      <c r="E8" s="32"/>
      <c r="F8" s="215" t="s">
        <v>92</v>
      </c>
      <c r="G8" s="98"/>
      <c r="H8" s="215" t="s">
        <v>92</v>
      </c>
      <c r="I8" s="14"/>
      <c r="J8" s="15"/>
      <c r="N8" s="157" t="s">
        <v>139</v>
      </c>
    </row>
    <row r="9" spans="1:10" ht="12" customHeight="1">
      <c r="A9" s="10" t="s">
        <v>90</v>
      </c>
      <c r="B9" s="10"/>
      <c r="C9" s="40"/>
      <c r="E9" s="214" t="s">
        <v>17</v>
      </c>
      <c r="F9" s="219">
        <f>'023G-B&amp;C'!B48</f>
        <v>45231</v>
      </c>
      <c r="G9" s="217" t="s">
        <v>18</v>
      </c>
      <c r="H9" s="220">
        <f>'023G-B&amp;C'!B49</f>
        <v>45260</v>
      </c>
      <c r="I9" s="14"/>
      <c r="J9" s="152"/>
    </row>
    <row r="10" spans="1:15" ht="9.75" customHeight="1">
      <c r="A10" s="21" t="s">
        <v>84</v>
      </c>
      <c r="B10" s="21"/>
      <c r="C10" s="21"/>
      <c r="D10" s="22"/>
      <c r="E10" s="23"/>
      <c r="F10" s="23"/>
      <c r="G10" s="23"/>
      <c r="H10" s="24"/>
      <c r="I10" s="24"/>
      <c r="J10" s="20"/>
      <c r="K10" s="25"/>
      <c r="L10" s="26"/>
      <c r="M10" s="26"/>
      <c r="N10" s="26"/>
      <c r="O10" s="20"/>
    </row>
    <row r="11" spans="1:15" ht="9.75" customHeight="1">
      <c r="A11" s="27"/>
      <c r="B11" s="27"/>
      <c r="C11" s="27"/>
      <c r="D11" s="310" t="s">
        <v>113</v>
      </c>
      <c r="E11" s="310"/>
      <c r="F11" s="310"/>
      <c r="G11" s="203"/>
      <c r="H11" s="311" t="s">
        <v>19</v>
      </c>
      <c r="I11" s="312"/>
      <c r="J11" s="312"/>
      <c r="K11" s="312"/>
      <c r="L11" s="313"/>
      <c r="M11" s="204"/>
      <c r="N11" s="151"/>
      <c r="O11" s="205"/>
    </row>
    <row r="12" spans="1:15" ht="9.75" customHeight="1">
      <c r="A12" s="202" t="s">
        <v>112</v>
      </c>
      <c r="B12" s="28"/>
      <c r="C12" s="33"/>
      <c r="D12" s="206"/>
      <c r="E12" s="207"/>
      <c r="F12" s="207"/>
      <c r="G12" s="207"/>
      <c r="H12" s="208"/>
      <c r="I12" s="26"/>
      <c r="J12" s="26"/>
      <c r="K12" s="207"/>
      <c r="L12" s="207"/>
      <c r="M12" s="209" t="s">
        <v>21</v>
      </c>
      <c r="N12" s="196" t="s">
        <v>20</v>
      </c>
      <c r="O12" s="210" t="s">
        <v>22</v>
      </c>
    </row>
    <row r="13" spans="1:15" ht="9.75" customHeight="1">
      <c r="A13" s="27"/>
      <c r="B13" s="28"/>
      <c r="C13" s="28"/>
      <c r="D13" s="211"/>
      <c r="E13" s="205"/>
      <c r="F13" s="211"/>
      <c r="G13" s="211"/>
      <c r="H13" s="202"/>
      <c r="I13" s="246"/>
      <c r="J13" s="245"/>
      <c r="K13" s="212"/>
      <c r="L13" s="211"/>
      <c r="M13" s="209" t="s">
        <v>23</v>
      </c>
      <c r="N13" s="221" t="s">
        <v>115</v>
      </c>
      <c r="O13" s="210" t="s">
        <v>24</v>
      </c>
    </row>
    <row r="14" spans="1:15" ht="9.75" customHeight="1">
      <c r="A14" s="31"/>
      <c r="B14" s="31"/>
      <c r="C14" s="31"/>
      <c r="D14" s="103" t="s">
        <v>95</v>
      </c>
      <c r="E14" s="101" t="s">
        <v>95</v>
      </c>
      <c r="F14" s="101" t="s">
        <v>25</v>
      </c>
      <c r="G14" s="102"/>
      <c r="H14" s="101" t="s">
        <v>95</v>
      </c>
      <c r="I14" s="31"/>
      <c r="J14" s="260" t="s">
        <v>95</v>
      </c>
      <c r="K14" s="102" t="s">
        <v>95</v>
      </c>
      <c r="L14" s="33" t="s">
        <v>26</v>
      </c>
      <c r="M14" s="31"/>
      <c r="N14" s="34"/>
      <c r="O14" s="35"/>
    </row>
    <row r="15" spans="1:15" ht="9.75" customHeight="1">
      <c r="A15" s="28" t="s">
        <v>102</v>
      </c>
      <c r="B15" s="196" t="s">
        <v>27</v>
      </c>
      <c r="C15" s="36"/>
      <c r="D15" s="90"/>
      <c r="E15" s="29"/>
      <c r="F15" s="93"/>
      <c r="G15" s="148"/>
      <c r="H15" s="74"/>
      <c r="I15" s="93"/>
      <c r="J15" s="92"/>
      <c r="K15" s="74"/>
      <c r="L15" s="168"/>
      <c r="M15" s="72"/>
      <c r="N15" s="41"/>
      <c r="O15" s="41"/>
    </row>
    <row r="16" spans="1:15" ht="12" customHeight="1">
      <c r="A16" s="145"/>
      <c r="B16" s="197" t="s">
        <v>28</v>
      </c>
      <c r="C16" s="37"/>
      <c r="D16" s="91">
        <f>'023G-B&amp;C'!E42</f>
        <v>18</v>
      </c>
      <c r="E16" s="38" t="s">
        <v>29</v>
      </c>
      <c r="F16" s="256"/>
      <c r="G16" s="111"/>
      <c r="H16" s="38" t="s">
        <v>30</v>
      </c>
      <c r="I16" s="33"/>
      <c r="J16" s="86" t="s">
        <v>136</v>
      </c>
      <c r="K16" s="38" t="s">
        <v>30</v>
      </c>
      <c r="L16" s="175" t="s">
        <v>32</v>
      </c>
      <c r="M16" s="77"/>
      <c r="N16" s="38"/>
      <c r="O16" s="38"/>
    </row>
    <row r="17" spans="1:15" s="185" customFormat="1" ht="9.75" customHeight="1">
      <c r="A17" s="166" t="s">
        <v>96</v>
      </c>
      <c r="B17" s="198" t="s">
        <v>31</v>
      </c>
      <c r="C17" s="161"/>
      <c r="D17" s="192" t="s">
        <v>106</v>
      </c>
      <c r="E17" s="163"/>
      <c r="F17" s="244" t="s">
        <v>107</v>
      </c>
      <c r="G17" s="189"/>
      <c r="H17" s="165"/>
      <c r="I17" s="166"/>
      <c r="J17" s="92"/>
      <c r="K17" s="165"/>
      <c r="L17" s="168"/>
      <c r="M17" s="165"/>
      <c r="N17" s="165" t="s">
        <v>116</v>
      </c>
      <c r="O17" s="165"/>
    </row>
    <row r="18" spans="1:15" s="185" customFormat="1" ht="9.75" customHeight="1">
      <c r="A18" s="174" t="s">
        <v>97</v>
      </c>
      <c r="B18" s="199" t="s">
        <v>33</v>
      </c>
      <c r="C18" s="169"/>
      <c r="D18" s="181" t="s">
        <v>87</v>
      </c>
      <c r="E18" s="171" t="s">
        <v>29</v>
      </c>
      <c r="F18" s="190"/>
      <c r="G18" s="191"/>
      <c r="H18" s="171" t="s">
        <v>30</v>
      </c>
      <c r="I18" s="174"/>
      <c r="J18" s="86" t="s">
        <v>136</v>
      </c>
      <c r="K18" s="171" t="s">
        <v>30</v>
      </c>
      <c r="L18" s="175" t="s">
        <v>32</v>
      </c>
      <c r="M18" s="171"/>
      <c r="N18" s="171" t="s">
        <v>117</v>
      </c>
      <c r="O18" s="171" t="s">
        <v>118</v>
      </c>
    </row>
    <row r="19" spans="1:15" ht="9.75" customHeight="1">
      <c r="A19" s="166" t="s">
        <v>98</v>
      </c>
      <c r="B19" s="227" t="s">
        <v>27</v>
      </c>
      <c r="C19" s="36"/>
      <c r="D19" s="89"/>
      <c r="E19" s="147"/>
      <c r="F19" s="149"/>
      <c r="G19" s="148"/>
      <c r="H19" s="32"/>
      <c r="I19" s="27"/>
      <c r="J19" s="92"/>
      <c r="K19" s="165"/>
      <c r="L19" s="168"/>
      <c r="M19" s="72"/>
      <c r="N19" s="41"/>
      <c r="O19" s="41"/>
    </row>
    <row r="20" spans="1:15" ht="12" customHeight="1">
      <c r="A20" s="232"/>
      <c r="B20" s="233" t="s">
        <v>28</v>
      </c>
      <c r="C20" s="37"/>
      <c r="D20" s="91">
        <f>'023G-B&amp;C'!D42</f>
        <v>1.6900000000000002</v>
      </c>
      <c r="E20" s="33" t="s">
        <v>29</v>
      </c>
      <c r="F20" s="262"/>
      <c r="G20" s="115"/>
      <c r="H20" s="21" t="s">
        <v>29</v>
      </c>
      <c r="I20" s="33"/>
      <c r="J20" s="86" t="s">
        <v>136</v>
      </c>
      <c r="K20" s="171" t="s">
        <v>30</v>
      </c>
      <c r="L20" s="175" t="s">
        <v>32</v>
      </c>
      <c r="M20" s="77"/>
      <c r="N20" s="79"/>
      <c r="O20" s="143"/>
    </row>
    <row r="21" spans="1:15" s="185" customFormat="1" ht="9.75" customHeight="1">
      <c r="A21" s="166" t="s">
        <v>99</v>
      </c>
      <c r="B21" s="201" t="s">
        <v>31</v>
      </c>
      <c r="C21" s="161"/>
      <c r="D21" s="192" t="s">
        <v>106</v>
      </c>
      <c r="E21" s="179"/>
      <c r="F21" s="186" t="s">
        <v>108</v>
      </c>
      <c r="G21" s="186"/>
      <c r="H21" s="166"/>
      <c r="I21" s="166"/>
      <c r="J21" s="92"/>
      <c r="K21" s="165"/>
      <c r="L21" s="168"/>
      <c r="M21" s="178"/>
      <c r="N21" s="165" t="s">
        <v>116</v>
      </c>
      <c r="O21" s="179"/>
    </row>
    <row r="22" spans="1:15" s="185" customFormat="1" ht="9.75" customHeight="1">
      <c r="A22" s="174" t="s">
        <v>97</v>
      </c>
      <c r="B22" s="199" t="s">
        <v>33</v>
      </c>
      <c r="C22" s="169"/>
      <c r="D22" s="181" t="s">
        <v>87</v>
      </c>
      <c r="E22" s="171" t="s">
        <v>29</v>
      </c>
      <c r="F22" s="173"/>
      <c r="G22" s="172"/>
      <c r="H22" s="171" t="s">
        <v>29</v>
      </c>
      <c r="I22" s="174"/>
      <c r="J22" s="86" t="s">
        <v>136</v>
      </c>
      <c r="K22" s="171" t="s">
        <v>30</v>
      </c>
      <c r="L22" s="175" t="s">
        <v>32</v>
      </c>
      <c r="M22" s="182"/>
      <c r="N22" s="171" t="s">
        <v>117</v>
      </c>
      <c r="O22" s="171" t="s">
        <v>118</v>
      </c>
    </row>
    <row r="23" spans="1:15" ht="9.75" customHeight="1">
      <c r="A23" s="166" t="s">
        <v>100</v>
      </c>
      <c r="B23" s="227" t="s">
        <v>27</v>
      </c>
      <c r="C23" s="36"/>
      <c r="D23" s="89"/>
      <c r="E23" s="150"/>
      <c r="F23" s="263"/>
      <c r="G23" s="248"/>
      <c r="H23" s="29"/>
      <c r="I23" s="27"/>
      <c r="J23" s="92"/>
      <c r="K23" s="165"/>
      <c r="L23" s="168"/>
      <c r="M23" s="29"/>
      <c r="N23" s="29"/>
      <c r="O23" s="29"/>
    </row>
    <row r="24" spans="1:15" ht="12" customHeight="1">
      <c r="A24" s="166"/>
      <c r="B24" s="233" t="s">
        <v>28</v>
      </c>
      <c r="C24" s="37"/>
      <c r="D24" s="116">
        <f>'023G-B&amp;C'!B43</f>
        <v>0.0135</v>
      </c>
      <c r="E24" s="117">
        <f>'023G-B&amp;C'!B44</f>
        <v>0.027</v>
      </c>
      <c r="F24" s="31"/>
      <c r="G24" s="153"/>
      <c r="H24" s="38" t="s">
        <v>29</v>
      </c>
      <c r="I24" s="33"/>
      <c r="J24" s="86" t="s">
        <v>136</v>
      </c>
      <c r="K24" s="171" t="s">
        <v>30</v>
      </c>
      <c r="L24" s="175" t="s">
        <v>32</v>
      </c>
      <c r="M24" s="77"/>
      <c r="N24" s="39"/>
      <c r="O24" s="39"/>
    </row>
    <row r="25" spans="1:15" s="185" customFormat="1" ht="9.75" customHeight="1">
      <c r="A25" s="166" t="s">
        <v>101</v>
      </c>
      <c r="B25" s="201" t="s">
        <v>31</v>
      </c>
      <c r="C25" s="161"/>
      <c r="D25" s="192" t="s">
        <v>106</v>
      </c>
      <c r="E25" s="178" t="s">
        <v>106</v>
      </c>
      <c r="F25" s="164" t="s">
        <v>109</v>
      </c>
      <c r="H25" s="179"/>
      <c r="I25" s="176"/>
      <c r="J25" s="92"/>
      <c r="K25" s="165"/>
      <c r="L25" s="168"/>
      <c r="M25" s="165"/>
      <c r="N25" s="165" t="s">
        <v>116</v>
      </c>
      <c r="O25" s="165"/>
    </row>
    <row r="26" spans="1:15" s="185" customFormat="1" ht="9.75" customHeight="1">
      <c r="A26" s="174" t="s">
        <v>97</v>
      </c>
      <c r="B26" s="199" t="s">
        <v>33</v>
      </c>
      <c r="C26" s="169"/>
      <c r="D26" s="261" t="s">
        <v>34</v>
      </c>
      <c r="E26" s="182" t="s">
        <v>88</v>
      </c>
      <c r="F26" s="172"/>
      <c r="G26" s="172"/>
      <c r="H26" s="171" t="s">
        <v>29</v>
      </c>
      <c r="I26" s="174"/>
      <c r="J26" s="86" t="s">
        <v>136</v>
      </c>
      <c r="K26" s="171" t="s">
        <v>30</v>
      </c>
      <c r="L26" s="175" t="s">
        <v>32</v>
      </c>
      <c r="M26" s="171"/>
      <c r="N26" s="171" t="s">
        <v>117</v>
      </c>
      <c r="O26" s="171" t="s">
        <v>119</v>
      </c>
    </row>
    <row r="27" spans="1:15" ht="9.75" customHeight="1">
      <c r="A27" s="166" t="s">
        <v>141</v>
      </c>
      <c r="B27" s="227" t="s">
        <v>27</v>
      </c>
      <c r="C27" s="36"/>
      <c r="D27" s="89"/>
      <c r="E27" s="27"/>
      <c r="F27" s="149"/>
      <c r="G27" s="148"/>
      <c r="H27" s="27"/>
      <c r="I27" s="27"/>
      <c r="J27" s="92"/>
      <c r="K27" s="165"/>
      <c r="L27" s="168"/>
      <c r="M27" s="72"/>
      <c r="N27" s="41"/>
      <c r="O27" s="41"/>
    </row>
    <row r="28" spans="1:15" ht="11.25" customHeight="1">
      <c r="A28" s="166"/>
      <c r="B28" s="233" t="s">
        <v>28</v>
      </c>
      <c r="C28" s="37"/>
      <c r="D28" s="91">
        <f>'023G-B&amp;C'!F46+'023G-B&amp;C'!C46</f>
        <v>6</v>
      </c>
      <c r="E28" s="33" t="s">
        <v>29</v>
      </c>
      <c r="F28" s="101"/>
      <c r="G28" s="115"/>
      <c r="H28" s="33" t="s">
        <v>29</v>
      </c>
      <c r="I28" s="33"/>
      <c r="J28" s="86" t="s">
        <v>136</v>
      </c>
      <c r="K28" s="171" t="s">
        <v>30</v>
      </c>
      <c r="L28" s="175" t="s">
        <v>32</v>
      </c>
      <c r="M28" s="77"/>
      <c r="N28" s="79"/>
      <c r="O28" s="143"/>
    </row>
    <row r="29" spans="1:15" s="185" customFormat="1" ht="9.75" customHeight="1">
      <c r="A29" s="166" t="s">
        <v>103</v>
      </c>
      <c r="B29" s="201" t="s">
        <v>31</v>
      </c>
      <c r="C29" s="161"/>
      <c r="D29" s="192" t="s">
        <v>106</v>
      </c>
      <c r="E29" s="27"/>
      <c r="F29" s="194" t="s">
        <v>110</v>
      </c>
      <c r="G29" s="195"/>
      <c r="H29" s="166"/>
      <c r="I29" s="166"/>
      <c r="J29" s="92"/>
      <c r="K29" s="165"/>
      <c r="L29" s="168"/>
      <c r="M29" s="178"/>
      <c r="N29" s="165" t="s">
        <v>116</v>
      </c>
      <c r="O29" s="179"/>
    </row>
    <row r="30" spans="1:15" s="185" customFormat="1" ht="9.75" customHeight="1">
      <c r="A30" s="174" t="s">
        <v>97</v>
      </c>
      <c r="B30" s="199" t="s">
        <v>33</v>
      </c>
      <c r="C30" s="169"/>
      <c r="D30" s="181" t="s">
        <v>87</v>
      </c>
      <c r="E30" s="33" t="s">
        <v>29</v>
      </c>
      <c r="F30" s="190"/>
      <c r="G30" s="181"/>
      <c r="H30" s="171" t="s">
        <v>29</v>
      </c>
      <c r="I30" s="174"/>
      <c r="J30" s="86" t="s">
        <v>136</v>
      </c>
      <c r="K30" s="171" t="s">
        <v>30</v>
      </c>
      <c r="L30" s="175" t="s">
        <v>32</v>
      </c>
      <c r="M30" s="182"/>
      <c r="N30" s="171" t="s">
        <v>117</v>
      </c>
      <c r="O30" s="171" t="s">
        <v>118</v>
      </c>
    </row>
    <row r="31" spans="1:15" ht="9.75" customHeight="1">
      <c r="A31" s="166" t="s">
        <v>104</v>
      </c>
      <c r="B31" s="241" t="s">
        <v>27</v>
      </c>
      <c r="C31" s="36"/>
      <c r="D31" s="90"/>
      <c r="E31" s="27"/>
      <c r="F31" s="149"/>
      <c r="G31" s="148"/>
      <c r="H31" s="92"/>
      <c r="I31" s="93"/>
      <c r="J31" s="92"/>
      <c r="K31" s="165"/>
      <c r="L31" s="168"/>
      <c r="M31" s="72"/>
      <c r="N31" s="41"/>
      <c r="O31" s="41"/>
    </row>
    <row r="32" spans="1:15" ht="12" customHeight="1">
      <c r="A32" s="242"/>
      <c r="B32" s="199" t="s">
        <v>28</v>
      </c>
      <c r="C32" s="37"/>
      <c r="D32" s="91">
        <f>'023G-B&amp;C'!C46</f>
        <v>1</v>
      </c>
      <c r="E32" s="33" t="s">
        <v>29</v>
      </c>
      <c r="F32" s="256"/>
      <c r="G32" s="111"/>
      <c r="H32" s="86" t="s">
        <v>30</v>
      </c>
      <c r="I32" s="33"/>
      <c r="J32" s="86" t="s">
        <v>136</v>
      </c>
      <c r="K32" s="171" t="s">
        <v>30</v>
      </c>
      <c r="L32" s="175" t="s">
        <v>32</v>
      </c>
      <c r="M32" s="77"/>
      <c r="N32" s="38"/>
      <c r="O32" s="144"/>
    </row>
    <row r="33" spans="1:15" s="185" customFormat="1" ht="9.75" customHeight="1">
      <c r="A33" s="166" t="s">
        <v>105</v>
      </c>
      <c r="B33" s="198" t="s">
        <v>31</v>
      </c>
      <c r="C33" s="161"/>
      <c r="D33" s="192" t="s">
        <v>106</v>
      </c>
      <c r="E33" s="187"/>
      <c r="F33" s="188" t="s">
        <v>111</v>
      </c>
      <c r="G33" s="189"/>
      <c r="H33" s="167"/>
      <c r="I33" s="166"/>
      <c r="J33" s="92"/>
      <c r="K33" s="165"/>
      <c r="L33" s="168"/>
      <c r="M33" s="165"/>
      <c r="N33" s="165" t="s">
        <v>116</v>
      </c>
      <c r="O33" s="165"/>
    </row>
    <row r="34" spans="1:15" s="185" customFormat="1" ht="9.75" customHeight="1">
      <c r="A34" s="174" t="s">
        <v>97</v>
      </c>
      <c r="B34" s="199" t="s">
        <v>33</v>
      </c>
      <c r="C34" s="169"/>
      <c r="D34" s="181" t="s">
        <v>87</v>
      </c>
      <c r="E34" s="174" t="s">
        <v>29</v>
      </c>
      <c r="F34" s="190"/>
      <c r="G34" s="191"/>
      <c r="H34" s="170" t="s">
        <v>30</v>
      </c>
      <c r="I34" s="174"/>
      <c r="J34" s="86" t="s">
        <v>136</v>
      </c>
      <c r="K34" s="171" t="s">
        <v>30</v>
      </c>
      <c r="L34" s="175" t="s">
        <v>32</v>
      </c>
      <c r="M34" s="171"/>
      <c r="N34" s="171" t="s">
        <v>117</v>
      </c>
      <c r="O34" s="171" t="s">
        <v>118</v>
      </c>
    </row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spans="1:15" ht="7.5" customHeight="1">
      <c r="A43" s="158" t="s">
        <v>35</v>
      </c>
      <c r="B43" s="159" t="s">
        <v>54</v>
      </c>
      <c r="C43" s="160"/>
      <c r="D43" s="18"/>
      <c r="E43" s="18"/>
      <c r="F43" s="18"/>
      <c r="G43" s="18"/>
      <c r="H43" s="17"/>
      <c r="I43" s="18"/>
      <c r="J43" s="18"/>
      <c r="K43" s="18"/>
      <c r="L43" s="17"/>
      <c r="M43" s="18"/>
      <c r="N43" s="151"/>
      <c r="O43" s="32"/>
    </row>
    <row r="44" spans="1:15" ht="7.5" customHeight="1">
      <c r="A44" s="27"/>
      <c r="B44" s="51" t="s">
        <v>55</v>
      </c>
      <c r="C44" s="84"/>
      <c r="D44" s="83"/>
      <c r="E44" s="83"/>
      <c r="F44" s="83"/>
      <c r="G44" s="83"/>
      <c r="H44" s="46"/>
      <c r="I44" s="83"/>
      <c r="J44" s="32"/>
      <c r="K44" s="32"/>
      <c r="L44" s="37" t="s">
        <v>36</v>
      </c>
      <c r="M44" s="47"/>
      <c r="N44" s="224" t="s">
        <v>121</v>
      </c>
      <c r="O44" s="15"/>
    </row>
    <row r="45" spans="1:15" ht="11.25" customHeight="1">
      <c r="A45" s="76" t="s">
        <v>46</v>
      </c>
      <c r="B45" s="108" t="s">
        <v>50</v>
      </c>
      <c r="C45" s="84"/>
      <c r="D45" s="83"/>
      <c r="E45" s="83"/>
      <c r="F45" s="83"/>
      <c r="G45" s="83"/>
      <c r="H45" s="46"/>
      <c r="I45" s="83"/>
      <c r="J45" s="32"/>
      <c r="K45" s="32"/>
      <c r="L45" s="27"/>
      <c r="M45" s="32"/>
      <c r="N45" s="29"/>
      <c r="O45" s="32"/>
    </row>
    <row r="46" spans="1:15" ht="7.5" customHeight="1">
      <c r="A46" s="76"/>
      <c r="B46" s="51" t="s">
        <v>56</v>
      </c>
      <c r="C46" s="84"/>
      <c r="D46" s="83"/>
      <c r="E46" s="83"/>
      <c r="F46" s="83"/>
      <c r="G46" s="83"/>
      <c r="H46" s="46"/>
      <c r="I46" s="83"/>
      <c r="J46" s="32"/>
      <c r="K46" s="32"/>
      <c r="L46" s="27"/>
      <c r="M46" s="32"/>
      <c r="N46" s="29"/>
      <c r="O46" s="32"/>
    </row>
    <row r="47" spans="1:15" ht="11.25" customHeight="1">
      <c r="A47" s="76" t="s">
        <v>47</v>
      </c>
      <c r="B47" s="51" t="s">
        <v>51</v>
      </c>
      <c r="C47" s="84"/>
      <c r="D47" s="83"/>
      <c r="E47" s="83"/>
      <c r="F47" s="83"/>
      <c r="G47" s="83"/>
      <c r="H47" s="46"/>
      <c r="I47" s="83"/>
      <c r="J47" s="32"/>
      <c r="K47" s="32"/>
      <c r="L47" s="78" t="s">
        <v>37</v>
      </c>
      <c r="M47" s="32"/>
      <c r="N47" s="222">
        <f>'023G-B&amp;C'!C48</f>
        <v>45270</v>
      </c>
      <c r="O47" s="225"/>
    </row>
    <row r="48" spans="1:15" ht="7.5" customHeight="1">
      <c r="A48" s="27"/>
      <c r="B48" s="51" t="s">
        <v>52</v>
      </c>
      <c r="C48" s="84"/>
      <c r="D48" s="83"/>
      <c r="E48" s="83"/>
      <c r="F48" s="83"/>
      <c r="G48" s="83"/>
      <c r="H48" s="49"/>
      <c r="I48" s="52"/>
      <c r="J48" s="20"/>
      <c r="K48" s="20"/>
      <c r="L48" s="43" t="s">
        <v>38</v>
      </c>
      <c r="M48" s="50"/>
      <c r="N48" s="42"/>
      <c r="O48" s="15"/>
    </row>
    <row r="49" spans="1:15" ht="7.5" customHeight="1">
      <c r="A49" s="17"/>
      <c r="B49" s="51" t="s">
        <v>57</v>
      </c>
      <c r="C49" s="84"/>
      <c r="D49" s="83"/>
      <c r="E49" s="83"/>
      <c r="F49" s="83"/>
      <c r="G49" s="83"/>
      <c r="H49" s="44" t="s">
        <v>39</v>
      </c>
      <c r="I49" s="84"/>
      <c r="J49" s="32"/>
      <c r="K49" s="32"/>
      <c r="L49" s="51" t="s">
        <v>40</v>
      </c>
      <c r="M49" s="15"/>
      <c r="N49" s="223"/>
      <c r="O49" s="15"/>
    </row>
    <row r="50" spans="1:15" ht="7.5" customHeight="1">
      <c r="A50" s="30" t="s">
        <v>41</v>
      </c>
      <c r="B50" s="109" t="s">
        <v>53</v>
      </c>
      <c r="C50" s="85"/>
      <c r="D50" s="52"/>
      <c r="E50" s="52"/>
      <c r="F50" s="52"/>
      <c r="G50" s="52"/>
      <c r="H50" s="43" t="s">
        <v>42</v>
      </c>
      <c r="I50" s="85"/>
      <c r="J50" s="20"/>
      <c r="K50" s="20"/>
      <c r="L50" s="12" t="s">
        <v>43</v>
      </c>
      <c r="M50" s="22"/>
      <c r="N50" s="224" t="s">
        <v>92</v>
      </c>
      <c r="O50" s="15"/>
    </row>
    <row r="51" spans="1:15" ht="9.75" customHeight="1">
      <c r="A51" s="48" t="s">
        <v>44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45"/>
      <c r="O51" s="32"/>
    </row>
    <row r="52" spans="1:15" ht="12.75">
      <c r="A52" s="27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45"/>
      <c r="O52" s="32"/>
    </row>
    <row r="53" spans="1:15" ht="7.5" customHeight="1">
      <c r="A53" s="31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153"/>
      <c r="O53" s="32"/>
    </row>
    <row r="54" spans="1:15" ht="12.75">
      <c r="A54" s="53" t="s">
        <v>120</v>
      </c>
      <c r="B54" s="18"/>
      <c r="C54" s="18"/>
      <c r="D54" s="18"/>
      <c r="E54" s="18"/>
      <c r="F54" s="18"/>
      <c r="G54" s="18"/>
      <c r="H54" s="18"/>
      <c r="I54" s="18"/>
      <c r="J54" s="54"/>
      <c r="K54" s="18"/>
      <c r="L54" s="18"/>
      <c r="M54" s="54" t="s">
        <v>45</v>
      </c>
      <c r="N54" s="55">
        <v>1</v>
      </c>
      <c r="O54" s="226"/>
    </row>
  </sheetData>
  <sheetProtection/>
  <mergeCells count="4">
    <mergeCell ref="D11:F11"/>
    <mergeCell ref="H11:L11"/>
    <mergeCell ref="H4:I4"/>
    <mergeCell ref="E4:F4"/>
  </mergeCells>
  <printOptions/>
  <pageMargins left="0.35" right="0.25" top="0.5" bottom="0" header="0.5" footer="0.19"/>
  <pageSetup horizontalDpi="1200" verticalDpi="1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73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40" sqref="F40"/>
    </sheetView>
  </sheetViews>
  <sheetFormatPr defaultColWidth="9.140625" defaultRowHeight="12.75"/>
  <cols>
    <col min="1" max="1" width="5.7109375" style="57" customWidth="1"/>
    <col min="2" max="2" width="10.00390625" style="57" customWidth="1"/>
    <col min="3" max="3" width="9.8515625" style="57" customWidth="1"/>
    <col min="4" max="4" width="8.7109375" style="57" customWidth="1"/>
    <col min="5" max="5" width="10.7109375" style="57" customWidth="1"/>
    <col min="6" max="6" width="9.00390625" style="57" customWidth="1"/>
    <col min="7" max="7" width="50.00390625" style="57" customWidth="1"/>
    <col min="8" max="11" width="7.7109375" style="57" customWidth="1"/>
    <col min="12" max="12" width="8.7109375" style="57" customWidth="1"/>
    <col min="13" max="13" width="9.140625" style="57" customWidth="1"/>
    <col min="14" max="14" width="16.421875" style="303" hidden="1" customWidth="1"/>
    <col min="15" max="15" width="9.140625" style="306" hidden="1" customWidth="1"/>
    <col min="16" max="17" width="8.7109375" style="57" customWidth="1"/>
    <col min="18" max="18" width="9.140625" style="57" customWidth="1"/>
    <col min="19" max="19" width="2.7109375" style="56" customWidth="1"/>
    <col min="20" max="22" width="6.7109375" style="57" customWidth="1"/>
    <col min="23" max="23" width="2.7109375" style="57" customWidth="1"/>
    <col min="24" max="33" width="6.7109375" style="57" customWidth="1"/>
    <col min="34" max="34" width="5.7109375" style="57" customWidth="1"/>
    <col min="35" max="35" width="6.7109375" style="57" customWidth="1"/>
    <col min="36" max="36" width="7.140625" style="57" customWidth="1"/>
    <col min="37" max="37" width="6.140625" style="57" customWidth="1"/>
    <col min="38" max="38" width="6.7109375" style="57" customWidth="1"/>
    <col min="39" max="39" width="8.8515625" style="57" customWidth="1"/>
    <col min="40" max="16384" width="9.140625" style="57" customWidth="1"/>
  </cols>
  <sheetData>
    <row r="1" spans="1:43" ht="12.75">
      <c r="A1" s="56" t="str">
        <f>'019G-Kerr'!A1</f>
        <v>Nov</v>
      </c>
      <c r="B1" s="56">
        <f>'019G-Kerr'!B1</f>
        <v>2023</v>
      </c>
      <c r="C1" s="56"/>
      <c r="S1" s="57"/>
      <c r="X1" s="56"/>
      <c r="Y1"/>
      <c r="Z1"/>
      <c r="AA1"/>
      <c r="AB1" s="63"/>
      <c r="AC1" s="56"/>
      <c r="AD1" s="58"/>
      <c r="AE1" s="58"/>
      <c r="AF1" s="56"/>
      <c r="AG1" s="56"/>
      <c r="AH1" s="58"/>
      <c r="AQ1" s="56"/>
    </row>
    <row r="2" spans="2:47" ht="12.75">
      <c r="B2" s="75"/>
      <c r="C2" s="56" t="s">
        <v>0</v>
      </c>
      <c r="D2" s="56"/>
      <c r="E2" s="56"/>
      <c r="F2" s="56"/>
      <c r="G2" s="56"/>
      <c r="S2" s="57"/>
      <c r="X2" s="56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R2" s="56"/>
      <c r="AS2" s="56"/>
      <c r="AT2" s="56"/>
      <c r="AU2" s="56"/>
    </row>
    <row r="3" spans="2:38" ht="12.75">
      <c r="B3" s="75"/>
      <c r="C3" s="56" t="s">
        <v>1</v>
      </c>
      <c r="D3" s="56" t="s">
        <v>79</v>
      </c>
      <c r="E3" s="56"/>
      <c r="F3" s="56"/>
      <c r="G3" s="56"/>
      <c r="S3" s="57"/>
      <c r="X3" s="56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</row>
    <row r="4" spans="19:31" ht="13.5" thickBot="1">
      <c r="S4" s="57"/>
      <c r="W4" s="61"/>
      <c r="X4" s="105"/>
      <c r="Y4" s="62"/>
      <c r="Z4" s="62"/>
      <c r="AB4" s="94"/>
      <c r="AE4" s="81"/>
    </row>
    <row r="5" spans="1:45" ht="12.75">
      <c r="A5" s="118"/>
      <c r="B5" s="131"/>
      <c r="C5" s="135" t="s">
        <v>67</v>
      </c>
      <c r="D5" s="136" t="s">
        <v>69</v>
      </c>
      <c r="E5" s="136" t="s">
        <v>73</v>
      </c>
      <c r="F5" s="136" t="s">
        <v>67</v>
      </c>
      <c r="G5" s="139"/>
      <c r="I5" s="63"/>
      <c r="J5"/>
      <c r="K5"/>
      <c r="L5" s="63"/>
      <c r="M5" s="63"/>
      <c r="N5" s="304"/>
      <c r="O5" s="307"/>
      <c r="P5" s="63"/>
      <c r="Q5" s="63"/>
      <c r="S5" s="57"/>
      <c r="W5" s="61"/>
      <c r="X5" s="105"/>
      <c r="AB5" s="94"/>
      <c r="AS5" s="64"/>
    </row>
    <row r="6" spans="1:40" ht="12.75">
      <c r="A6" s="119"/>
      <c r="B6" s="132" t="s">
        <v>62</v>
      </c>
      <c r="C6" s="133" t="s">
        <v>68</v>
      </c>
      <c r="D6" s="137" t="s">
        <v>70</v>
      </c>
      <c r="E6" s="137" t="s">
        <v>70</v>
      </c>
      <c r="F6" s="137" t="s">
        <v>83</v>
      </c>
      <c r="G6" s="140"/>
      <c r="I6" s="65"/>
      <c r="J6" s="59"/>
      <c r="K6" s="59"/>
      <c r="L6" s="65"/>
      <c r="M6" s="59"/>
      <c r="N6" s="305"/>
      <c r="O6" s="308"/>
      <c r="P6" s="65"/>
      <c r="Q6" s="65"/>
      <c r="R6" s="59"/>
      <c r="S6" s="59"/>
      <c r="T6" s="59"/>
      <c r="U6" s="59"/>
      <c r="V6" s="59"/>
      <c r="W6" s="61"/>
      <c r="X6" s="105"/>
      <c r="AB6" s="94"/>
      <c r="AF6" s="66"/>
      <c r="AG6" s="66"/>
      <c r="AN6" s="64"/>
    </row>
    <row r="7" spans="1:42" ht="12.75">
      <c r="A7" s="120"/>
      <c r="B7" s="133" t="s">
        <v>63</v>
      </c>
      <c r="C7" s="133" t="s">
        <v>65</v>
      </c>
      <c r="D7" s="137" t="s">
        <v>71</v>
      </c>
      <c r="E7" s="137" t="s">
        <v>71</v>
      </c>
      <c r="F7" s="137" t="s">
        <v>75</v>
      </c>
      <c r="G7" s="141"/>
      <c r="I7" s="65"/>
      <c r="J7" s="59"/>
      <c r="K7" s="59"/>
      <c r="L7" s="65"/>
      <c r="M7" s="59"/>
      <c r="N7" s="305"/>
      <c r="O7" s="308"/>
      <c r="P7" s="65"/>
      <c r="Q7" s="65"/>
      <c r="R7" s="65"/>
      <c r="S7" s="65"/>
      <c r="T7" s="65"/>
      <c r="U7" s="65"/>
      <c r="V7" s="65"/>
      <c r="W7" s="61"/>
      <c r="X7" s="105"/>
      <c r="AB7" s="94"/>
      <c r="AN7" s="64"/>
      <c r="AP7" s="67"/>
    </row>
    <row r="8" spans="1:45" ht="13.5" thickBot="1">
      <c r="A8" s="121" t="s">
        <v>4</v>
      </c>
      <c r="B8" s="134" t="s">
        <v>64</v>
      </c>
      <c r="C8" s="134" t="s">
        <v>66</v>
      </c>
      <c r="D8" s="138" t="s">
        <v>72</v>
      </c>
      <c r="E8" s="138" t="s">
        <v>74</v>
      </c>
      <c r="F8" s="138" t="s">
        <v>76</v>
      </c>
      <c r="G8" s="142" t="s">
        <v>61</v>
      </c>
      <c r="I8" s="65"/>
      <c r="J8" s="59"/>
      <c r="K8" s="59"/>
      <c r="L8" s="65"/>
      <c r="M8" s="59"/>
      <c r="N8" s="305"/>
      <c r="O8" s="308"/>
      <c r="P8" s="65"/>
      <c r="Q8" s="65"/>
      <c r="R8" s="65"/>
      <c r="S8" s="65"/>
      <c r="T8" s="65"/>
      <c r="U8" s="65"/>
      <c r="V8" s="65"/>
      <c r="W8" s="61"/>
      <c r="X8" s="105"/>
      <c r="AB8" s="94"/>
      <c r="AC8" s="73"/>
      <c r="AG8" s="66"/>
      <c r="AH8" s="66"/>
      <c r="AN8" s="64"/>
      <c r="AO8" s="64"/>
      <c r="AP8" s="64"/>
      <c r="AQ8" s="64"/>
      <c r="AR8" s="68"/>
      <c r="AS8" s="64"/>
    </row>
    <row r="9" spans="1:28" ht="12.75">
      <c r="A9" s="60" t="s">
        <v>6</v>
      </c>
      <c r="G9" s="88"/>
      <c r="I9" s="63"/>
      <c r="L9" s="63"/>
      <c r="P9" s="63"/>
      <c r="Q9" s="63"/>
      <c r="S9" s="57"/>
      <c r="W9" s="61"/>
      <c r="X9" s="105"/>
      <c r="AB9" s="94"/>
    </row>
    <row r="10" spans="1:40" ht="12.75">
      <c r="A10" s="122">
        <f>IF('019G-Kerr'!A10&gt;0,'019G-Kerr'!A10,"")</f>
        <v>1</v>
      </c>
      <c r="B10" s="129"/>
      <c r="C10" s="124"/>
      <c r="D10" s="125"/>
      <c r="E10" s="125"/>
      <c r="F10" s="126"/>
      <c r="G10" s="278"/>
      <c r="I10" s="71"/>
      <c r="J10" s="62"/>
      <c r="K10" s="62"/>
      <c r="L10" s="71"/>
      <c r="M10" s="62"/>
      <c r="Q10" s="80"/>
      <c r="R10" s="80"/>
      <c r="S10" s="80"/>
      <c r="T10" s="80"/>
      <c r="U10" s="80"/>
      <c r="V10" s="71"/>
      <c r="W10" s="61"/>
      <c r="X10" s="105"/>
      <c r="AB10" s="94"/>
      <c r="AH10" s="62"/>
      <c r="AN10" s="66"/>
    </row>
    <row r="11" spans="1:40" ht="12.75">
      <c r="A11" s="122">
        <f>IF('019G-Kerr'!A11&gt;0,'019G-Kerr'!A11,"")</f>
        <v>2</v>
      </c>
      <c r="B11" s="129"/>
      <c r="C11" s="281"/>
      <c r="D11" s="282"/>
      <c r="E11" s="282"/>
      <c r="F11" s="283"/>
      <c r="G11" s="278"/>
      <c r="I11" s="71"/>
      <c r="J11" s="62"/>
      <c r="K11" s="62"/>
      <c r="L11" s="71"/>
      <c r="M11" s="62"/>
      <c r="N11" s="303">
        <v>45251.16043981481</v>
      </c>
      <c r="O11" s="307"/>
      <c r="Q11" s="80"/>
      <c r="R11" s="80"/>
      <c r="S11" s="80"/>
      <c r="T11" s="80"/>
      <c r="U11" s="80"/>
      <c r="V11" s="71"/>
      <c r="W11" s="61"/>
      <c r="X11" s="105"/>
      <c r="AB11" s="94"/>
      <c r="AN11" s="66"/>
    </row>
    <row r="12" spans="1:40" ht="12.75">
      <c r="A12" s="122">
        <f>IF('019G-Kerr'!A12&gt;0,'019G-Kerr'!A12,"")</f>
        <v>3</v>
      </c>
      <c r="B12" s="129"/>
      <c r="C12" s="124"/>
      <c r="D12" s="282"/>
      <c r="E12" s="282"/>
      <c r="F12" s="126"/>
      <c r="G12" s="278"/>
      <c r="I12" s="71"/>
      <c r="J12" s="62"/>
      <c r="K12" s="62"/>
      <c r="L12" s="71"/>
      <c r="M12" s="62"/>
      <c r="N12" s="303">
        <v>45251.12363425926</v>
      </c>
      <c r="O12" s="306">
        <f>N11-N12</f>
        <v>0.03680555555183673</v>
      </c>
      <c r="Q12" s="80"/>
      <c r="R12" s="80"/>
      <c r="S12" s="80"/>
      <c r="T12" s="80"/>
      <c r="U12" s="80"/>
      <c r="V12" s="71"/>
      <c r="W12" s="104"/>
      <c r="X12" s="105"/>
      <c r="Y12" s="62"/>
      <c r="AA12" s="62"/>
      <c r="AB12" s="97"/>
      <c r="AD12" s="62"/>
      <c r="AE12" s="62"/>
      <c r="AN12" s="66"/>
    </row>
    <row r="13" spans="1:40" ht="12.75">
      <c r="A13" s="122">
        <f>IF('019G-Kerr'!A13&gt;0,'019G-Kerr'!A13,"")</f>
        <v>4</v>
      </c>
      <c r="B13" s="129"/>
      <c r="C13" s="124"/>
      <c r="D13" s="282"/>
      <c r="E13" s="282"/>
      <c r="F13" s="126"/>
      <c r="G13" s="278"/>
      <c r="I13" s="71"/>
      <c r="J13" s="62"/>
      <c r="K13" s="62"/>
      <c r="L13" s="71"/>
      <c r="M13" s="62"/>
      <c r="Q13" s="80"/>
      <c r="R13" s="80"/>
      <c r="S13" s="80"/>
      <c r="T13" s="80"/>
      <c r="U13" s="80"/>
      <c r="V13" s="71"/>
      <c r="W13" s="61"/>
      <c r="X13" s="105"/>
      <c r="AB13" s="94"/>
      <c r="AN13" s="66"/>
    </row>
    <row r="14" spans="1:40" ht="12.75">
      <c r="A14" s="122">
        <f>IF('019G-Kerr'!A14&gt;0,'019G-Kerr'!A14,"")</f>
        <v>5</v>
      </c>
      <c r="B14" s="129"/>
      <c r="C14" s="124"/>
      <c r="D14" s="125"/>
      <c r="E14" s="125"/>
      <c r="F14" s="126"/>
      <c r="G14" s="278"/>
      <c r="I14" s="71"/>
      <c r="J14" s="62"/>
      <c r="K14" s="62"/>
      <c r="L14" s="71"/>
      <c r="M14" s="62"/>
      <c r="O14" s="307"/>
      <c r="Q14" s="80"/>
      <c r="R14" s="80"/>
      <c r="S14" s="80"/>
      <c r="T14" s="80"/>
      <c r="U14" s="80"/>
      <c r="V14" s="71"/>
      <c r="W14" s="61"/>
      <c r="X14" s="105"/>
      <c r="AB14" s="97"/>
      <c r="AH14" s="66"/>
      <c r="AN14" s="66"/>
    </row>
    <row r="15" spans="1:36" ht="12.75">
      <c r="A15" s="122">
        <f>IF('019G-Kerr'!A15&gt;0,'019G-Kerr'!A15,"")</f>
        <v>6</v>
      </c>
      <c r="B15" s="129"/>
      <c r="C15" s="124"/>
      <c r="D15" s="125"/>
      <c r="E15" s="125"/>
      <c r="F15" s="126"/>
      <c r="G15" s="278"/>
      <c r="I15" s="71"/>
      <c r="J15" s="62"/>
      <c r="K15" s="62"/>
      <c r="L15" s="71"/>
      <c r="M15" s="80"/>
      <c r="O15" s="307"/>
      <c r="Q15" s="80"/>
      <c r="R15" s="71"/>
      <c r="S15" s="61"/>
      <c r="T15" s="105"/>
      <c r="X15" s="94"/>
      <c r="AJ15" s="66"/>
    </row>
    <row r="16" spans="1:36" ht="12.75">
      <c r="A16" s="122">
        <f>IF('019G-Kerr'!A16&gt;0,'019G-Kerr'!A16,"")</f>
        <v>7</v>
      </c>
      <c r="B16" s="129"/>
      <c r="C16" s="124"/>
      <c r="D16" s="125"/>
      <c r="E16" s="125"/>
      <c r="F16" s="126"/>
      <c r="G16" s="278"/>
      <c r="I16" s="71"/>
      <c r="J16" s="62"/>
      <c r="K16" s="62"/>
      <c r="L16" s="71"/>
      <c r="M16" s="80"/>
      <c r="Q16" s="80"/>
      <c r="R16" s="71"/>
      <c r="S16" s="61"/>
      <c r="T16" s="105"/>
      <c r="U16" s="62"/>
      <c r="V16" s="62"/>
      <c r="W16" s="62"/>
      <c r="X16" s="97"/>
      <c r="Y16" s="62"/>
      <c r="Z16" s="62"/>
      <c r="AJ16" s="66"/>
    </row>
    <row r="17" spans="1:36" ht="12.75">
      <c r="A17" s="122">
        <f>IF('019G-Kerr'!A17&gt;0,'019G-Kerr'!A17,"")</f>
        <v>8</v>
      </c>
      <c r="B17" s="129"/>
      <c r="C17" s="124"/>
      <c r="D17" s="125"/>
      <c r="E17" s="125"/>
      <c r="F17" s="126"/>
      <c r="G17" s="278"/>
      <c r="I17" s="71"/>
      <c r="J17" s="62"/>
      <c r="K17" s="62"/>
      <c r="L17" s="71"/>
      <c r="M17" s="80"/>
      <c r="O17" s="307"/>
      <c r="Q17" s="80"/>
      <c r="R17" s="71"/>
      <c r="S17" s="61"/>
      <c r="T17" s="105"/>
      <c r="U17" s="62"/>
      <c r="V17" s="62"/>
      <c r="W17" s="62"/>
      <c r="X17" s="95"/>
      <c r="AJ17" s="66"/>
    </row>
    <row r="18" spans="1:36" ht="12.75">
      <c r="A18" s="122">
        <f>IF('019G-Kerr'!A18&gt;0,'019G-Kerr'!A18,"")</f>
        <v>9</v>
      </c>
      <c r="B18" s="282"/>
      <c r="C18" s="124"/>
      <c r="D18" s="282"/>
      <c r="E18" s="282"/>
      <c r="F18" s="283">
        <v>1</v>
      </c>
      <c r="G18" s="278"/>
      <c r="I18" s="71"/>
      <c r="J18" s="62"/>
      <c r="K18" s="62"/>
      <c r="L18" s="71"/>
      <c r="M18" s="80"/>
      <c r="O18" s="307"/>
      <c r="Q18" s="80"/>
      <c r="R18" s="71"/>
      <c r="S18" s="61"/>
      <c r="T18" s="105"/>
      <c r="U18" s="62"/>
      <c r="V18" s="62"/>
      <c r="W18" s="62"/>
      <c r="X18" s="97"/>
      <c r="Z18" s="66"/>
      <c r="AA18" s="66"/>
      <c r="AJ18" s="66"/>
    </row>
    <row r="19" spans="1:36" ht="12.75">
      <c r="A19" s="122">
        <f>IF('019G-Kerr'!A19&gt;0,'019G-Kerr'!A19,"")</f>
        <v>10</v>
      </c>
      <c r="B19" s="129"/>
      <c r="C19" s="281"/>
      <c r="D19" s="125"/>
      <c r="E19" s="125"/>
      <c r="F19" s="126">
        <v>1</v>
      </c>
      <c r="G19" s="278"/>
      <c r="I19" s="71"/>
      <c r="J19" s="62"/>
      <c r="K19" s="62"/>
      <c r="L19" s="71"/>
      <c r="M19" s="80"/>
      <c r="Q19" s="80"/>
      <c r="R19" s="71"/>
      <c r="S19" s="61"/>
      <c r="T19" s="105"/>
      <c r="U19" s="66"/>
      <c r="V19" s="66"/>
      <c r="W19" s="66"/>
      <c r="X19" s="96"/>
      <c r="AJ19" s="66"/>
    </row>
    <row r="20" spans="1:36" ht="12.75">
      <c r="A20" s="122">
        <f>IF('019G-Kerr'!A20&gt;0,'019G-Kerr'!A20,"")</f>
        <v>11</v>
      </c>
      <c r="B20" s="129"/>
      <c r="C20" s="124"/>
      <c r="D20" s="125"/>
      <c r="E20" s="125"/>
      <c r="F20" s="126"/>
      <c r="G20" s="278"/>
      <c r="I20" s="71"/>
      <c r="J20" s="62"/>
      <c r="K20" s="62"/>
      <c r="L20" s="71"/>
      <c r="M20" s="80"/>
      <c r="O20" s="307"/>
      <c r="Q20" s="80"/>
      <c r="R20" s="71"/>
      <c r="S20" s="61"/>
      <c r="T20" s="105"/>
      <c r="U20" s="66"/>
      <c r="V20" s="66"/>
      <c r="W20" s="66"/>
      <c r="X20" s="97"/>
      <c r="Y20" s="69"/>
      <c r="Z20" s="69"/>
      <c r="AA20" s="69"/>
      <c r="AJ20" s="66"/>
    </row>
    <row r="21" spans="1:36" ht="12.75">
      <c r="A21" s="122">
        <f>IF('019G-Kerr'!A21&gt;0,'019G-Kerr'!A21,"")</f>
        <v>12</v>
      </c>
      <c r="B21" s="129"/>
      <c r="C21" s="124"/>
      <c r="D21" s="125"/>
      <c r="E21" s="125"/>
      <c r="F21" s="126"/>
      <c r="G21" s="278"/>
      <c r="I21" s="71"/>
      <c r="J21" s="62"/>
      <c r="K21" s="62"/>
      <c r="L21" s="71"/>
      <c r="M21" s="80"/>
      <c r="O21" s="307"/>
      <c r="Q21" s="80"/>
      <c r="R21" s="71"/>
      <c r="S21" s="61"/>
      <c r="T21" s="105"/>
      <c r="U21" s="66"/>
      <c r="V21" s="66"/>
      <c r="W21" s="66"/>
      <c r="X21" s="96"/>
      <c r="AJ21" s="66"/>
    </row>
    <row r="22" spans="1:36" ht="12.75">
      <c r="A22" s="122">
        <f>IF('019G-Kerr'!A22&gt;0,'019G-Kerr'!A22,"")</f>
        <v>13</v>
      </c>
      <c r="B22" s="279"/>
      <c r="C22" s="281"/>
      <c r="D22" s="282"/>
      <c r="E22" s="282"/>
      <c r="F22" s="283"/>
      <c r="G22" s="278"/>
      <c r="I22" s="71"/>
      <c r="J22" s="62"/>
      <c r="K22" s="62"/>
      <c r="L22" s="71"/>
      <c r="M22" s="80"/>
      <c r="Q22" s="80"/>
      <c r="R22" s="71"/>
      <c r="S22" s="61"/>
      <c r="T22" s="105"/>
      <c r="U22" s="66"/>
      <c r="V22" s="66"/>
      <c r="W22" s="66"/>
      <c r="X22" s="97"/>
      <c r="Y22" s="69"/>
      <c r="Z22" s="69"/>
      <c r="AJ22" s="66"/>
    </row>
    <row r="23" spans="1:36" ht="12.75">
      <c r="A23" s="122">
        <f>IF('019G-Kerr'!A23&gt;0,'019G-Kerr'!A23,"")</f>
        <v>14</v>
      </c>
      <c r="B23" s="129"/>
      <c r="C23" s="124"/>
      <c r="D23" s="125"/>
      <c r="E23" s="125"/>
      <c r="F23" s="126"/>
      <c r="G23" s="278"/>
      <c r="I23" s="71"/>
      <c r="J23" s="62"/>
      <c r="K23" s="62"/>
      <c r="L23" s="71"/>
      <c r="M23" s="80"/>
      <c r="O23" s="307"/>
      <c r="Q23" s="80"/>
      <c r="R23" s="71"/>
      <c r="S23" s="61"/>
      <c r="T23" s="105"/>
      <c r="U23" s="66"/>
      <c r="V23" s="66"/>
      <c r="W23" s="66"/>
      <c r="X23" s="96"/>
      <c r="AJ23" s="66"/>
    </row>
    <row r="24" spans="1:36" ht="12.75">
      <c r="A24" s="122">
        <f>IF('019G-Kerr'!A24&gt;0,'019G-Kerr'!A24,"")</f>
        <v>15</v>
      </c>
      <c r="B24" s="129"/>
      <c r="C24" s="124"/>
      <c r="D24" s="125"/>
      <c r="E24" s="125"/>
      <c r="F24" s="126"/>
      <c r="G24" s="112"/>
      <c r="I24" s="71"/>
      <c r="J24" s="62"/>
      <c r="K24" s="62"/>
      <c r="L24" s="71"/>
      <c r="M24" s="80"/>
      <c r="O24" s="307"/>
      <c r="Q24" s="80"/>
      <c r="R24" s="71"/>
      <c r="S24" s="61"/>
      <c r="T24" s="105"/>
      <c r="U24" s="66"/>
      <c r="V24" s="66"/>
      <c r="W24" s="66"/>
      <c r="X24" s="97"/>
      <c r="Y24" s="69"/>
      <c r="Z24" s="69"/>
      <c r="AA24" s="69"/>
      <c r="AJ24" s="66"/>
    </row>
    <row r="25" spans="1:36" ht="12.75">
      <c r="A25" s="122">
        <f>IF('019G-Kerr'!A25&gt;0,'019G-Kerr'!A25,"")</f>
        <v>16</v>
      </c>
      <c r="B25" s="125"/>
      <c r="C25" s="124"/>
      <c r="D25" s="125"/>
      <c r="E25" s="125"/>
      <c r="F25" s="126"/>
      <c r="G25" s="278"/>
      <c r="I25" s="71"/>
      <c r="J25" s="62"/>
      <c r="K25" s="62"/>
      <c r="L25" s="71"/>
      <c r="M25" s="80"/>
      <c r="Q25" s="80"/>
      <c r="R25" s="71"/>
      <c r="S25" s="61"/>
      <c r="T25" s="105"/>
      <c r="U25" s="66"/>
      <c r="V25" s="66"/>
      <c r="W25" s="66"/>
      <c r="X25" s="96"/>
      <c r="AJ25" s="66"/>
    </row>
    <row r="26" spans="1:36" ht="12.75">
      <c r="A26" s="122">
        <f>IF('019G-Kerr'!A26&gt;0,'019G-Kerr'!A26,"")</f>
        <v>17</v>
      </c>
      <c r="B26" s="125"/>
      <c r="C26" s="124"/>
      <c r="D26" s="125"/>
      <c r="E26" s="125"/>
      <c r="F26" s="126">
        <v>1</v>
      </c>
      <c r="G26" s="278"/>
      <c r="I26" s="71"/>
      <c r="J26" s="62"/>
      <c r="K26" s="62"/>
      <c r="L26" s="71"/>
      <c r="M26" s="80"/>
      <c r="Q26" s="80"/>
      <c r="R26" s="71"/>
      <c r="S26" s="61"/>
      <c r="T26" s="105"/>
      <c r="U26" s="66"/>
      <c r="V26" s="66"/>
      <c r="W26" s="66"/>
      <c r="X26" s="97"/>
      <c r="Y26" s="69"/>
      <c r="Z26" s="69"/>
      <c r="AA26" s="69"/>
      <c r="AJ26" s="66"/>
    </row>
    <row r="27" spans="1:36" ht="12.75">
      <c r="A27" s="122">
        <f>IF('019G-Kerr'!A27&gt;0,'019G-Kerr'!A27,"")</f>
        <v>18</v>
      </c>
      <c r="B27" s="125"/>
      <c r="C27" s="124"/>
      <c r="D27" s="125"/>
      <c r="E27" s="125"/>
      <c r="F27" s="126"/>
      <c r="G27" s="278"/>
      <c r="I27" s="71"/>
      <c r="J27" s="62"/>
      <c r="K27" s="62"/>
      <c r="L27" s="71"/>
      <c r="M27" s="80"/>
      <c r="O27" s="307"/>
      <c r="Q27" s="80"/>
      <c r="R27" s="71"/>
      <c r="S27" s="61"/>
      <c r="T27" s="105"/>
      <c r="X27" s="94"/>
      <c r="AJ27" s="66"/>
    </row>
    <row r="28" spans="1:36" ht="12.75">
      <c r="A28" s="122">
        <f>IF('019G-Kerr'!A28&gt;0,'019G-Kerr'!A28,"")</f>
        <v>19</v>
      </c>
      <c r="B28" s="125"/>
      <c r="C28" s="124"/>
      <c r="D28" s="125"/>
      <c r="E28" s="125"/>
      <c r="F28" s="126"/>
      <c r="G28" s="278"/>
      <c r="I28" s="71"/>
      <c r="J28" s="62"/>
      <c r="K28" s="62"/>
      <c r="L28" s="71"/>
      <c r="M28" s="80"/>
      <c r="Q28" s="80"/>
      <c r="R28" s="71"/>
      <c r="S28" s="61"/>
      <c r="T28" s="105"/>
      <c r="X28" s="94"/>
      <c r="AD28" s="62"/>
      <c r="AE28" s="62"/>
      <c r="AF28" s="62"/>
      <c r="AG28" s="62"/>
      <c r="AH28" s="62"/>
      <c r="AJ28" s="66"/>
    </row>
    <row r="29" spans="1:36" ht="12.75">
      <c r="A29" s="122">
        <f>IF('019G-Kerr'!A29&gt;0,'019G-Kerr'!A29,"")</f>
        <v>20</v>
      </c>
      <c r="B29" s="125"/>
      <c r="C29" s="124"/>
      <c r="D29" s="125">
        <v>0.33</v>
      </c>
      <c r="E29" s="125">
        <v>5</v>
      </c>
      <c r="F29" s="126"/>
      <c r="G29" s="278"/>
      <c r="I29" s="71"/>
      <c r="J29" s="62"/>
      <c r="K29" s="62"/>
      <c r="L29" s="71"/>
      <c r="M29" s="80"/>
      <c r="Q29" s="80"/>
      <c r="R29" s="71"/>
      <c r="S29" s="61"/>
      <c r="T29" s="105"/>
      <c r="X29" s="94"/>
      <c r="AJ29" s="66"/>
    </row>
    <row r="30" spans="1:36" ht="12.75">
      <c r="A30" s="122">
        <f>IF('019G-Kerr'!A30&gt;0,'019G-Kerr'!A30,"")</f>
        <v>21</v>
      </c>
      <c r="B30" s="129">
        <v>0.94</v>
      </c>
      <c r="C30" s="124">
        <v>1</v>
      </c>
      <c r="D30" s="125">
        <v>1.17</v>
      </c>
      <c r="E30" s="125">
        <v>8</v>
      </c>
      <c r="F30" s="126"/>
      <c r="G30" s="278" t="s">
        <v>147</v>
      </c>
      <c r="I30" s="71"/>
      <c r="J30" s="62"/>
      <c r="K30" s="62"/>
      <c r="L30" s="71"/>
      <c r="M30" s="80"/>
      <c r="O30" s="307"/>
      <c r="Q30" s="80"/>
      <c r="R30" s="71"/>
      <c r="S30" s="61"/>
      <c r="T30" s="105"/>
      <c r="U30" s="70"/>
      <c r="V30" s="70"/>
      <c r="X30" s="94"/>
      <c r="AJ30" s="66"/>
    </row>
    <row r="31" spans="1:36" ht="12.75">
      <c r="A31" s="122">
        <f>IF('019G-Kerr'!A31&gt;0,'019G-Kerr'!A31,"")</f>
        <v>22</v>
      </c>
      <c r="B31" s="129"/>
      <c r="C31" s="124"/>
      <c r="D31" s="129"/>
      <c r="E31" s="125"/>
      <c r="F31" s="126">
        <v>1</v>
      </c>
      <c r="G31" s="278"/>
      <c r="I31" s="71"/>
      <c r="J31" s="62"/>
      <c r="K31" s="62"/>
      <c r="L31" s="71"/>
      <c r="M31" s="80"/>
      <c r="Q31" s="80"/>
      <c r="R31" s="71"/>
      <c r="S31" s="61"/>
      <c r="T31" s="105"/>
      <c r="X31" s="94"/>
      <c r="AJ31" s="66"/>
    </row>
    <row r="32" spans="1:36" ht="12.75">
      <c r="A32" s="122">
        <f>IF('019G-Kerr'!A32&gt;0,'019G-Kerr'!A32,"")</f>
        <v>23</v>
      </c>
      <c r="B32" s="309"/>
      <c r="C32" s="294"/>
      <c r="D32" s="296"/>
      <c r="E32" s="296"/>
      <c r="F32" s="297"/>
      <c r="G32" s="278"/>
      <c r="I32" s="71"/>
      <c r="J32" s="62"/>
      <c r="K32" s="62"/>
      <c r="L32" s="71"/>
      <c r="M32" s="80"/>
      <c r="O32" s="307"/>
      <c r="Q32" s="80"/>
      <c r="R32" s="71"/>
      <c r="S32" s="61"/>
      <c r="T32" s="105"/>
      <c r="U32" s="66"/>
      <c r="V32" s="66"/>
      <c r="X32" s="94"/>
      <c r="AC32" s="73"/>
      <c r="AD32" s="73"/>
      <c r="AE32" s="62"/>
      <c r="AJ32" s="66"/>
    </row>
    <row r="33" spans="1:36" ht="12.75">
      <c r="A33" s="122">
        <f>IF('019G-Kerr'!A33&gt;0,'019G-Kerr'!A33,"")</f>
        <v>24</v>
      </c>
      <c r="B33" s="129"/>
      <c r="C33" s="124"/>
      <c r="D33" s="282"/>
      <c r="E33" s="282"/>
      <c r="F33" s="126"/>
      <c r="G33" s="278"/>
      <c r="I33" s="71"/>
      <c r="J33" s="62"/>
      <c r="K33" s="62"/>
      <c r="L33" s="71"/>
      <c r="M33" s="80"/>
      <c r="O33" s="307"/>
      <c r="Q33" s="80"/>
      <c r="R33" s="71"/>
      <c r="S33" s="61"/>
      <c r="T33" s="105"/>
      <c r="X33" s="94"/>
      <c r="AJ33" s="66"/>
    </row>
    <row r="34" spans="1:36" ht="12.75">
      <c r="A34" s="122">
        <f>IF('019G-Kerr'!A34&gt;0,'019G-Kerr'!A34,"")</f>
        <v>25</v>
      </c>
      <c r="B34" s="125"/>
      <c r="C34" s="281"/>
      <c r="D34" s="282"/>
      <c r="E34" s="282"/>
      <c r="F34" s="126"/>
      <c r="G34" s="278"/>
      <c r="I34" s="71"/>
      <c r="J34" s="62"/>
      <c r="K34" s="62"/>
      <c r="L34" s="71"/>
      <c r="M34" s="80"/>
      <c r="Q34" s="80"/>
      <c r="R34" s="71"/>
      <c r="S34" s="61"/>
      <c r="T34" s="105"/>
      <c r="U34" s="66"/>
      <c r="V34" s="66"/>
      <c r="X34" s="94"/>
      <c r="AJ34" s="66"/>
    </row>
    <row r="35" spans="1:36" ht="12.75">
      <c r="A35" s="122">
        <f>IF('019G-Kerr'!A35&gt;0,'019G-Kerr'!A35,"")</f>
        <v>26</v>
      </c>
      <c r="B35" s="125"/>
      <c r="C35" s="124"/>
      <c r="D35" s="282"/>
      <c r="E35" s="282"/>
      <c r="F35" s="126">
        <v>1</v>
      </c>
      <c r="G35" s="278"/>
      <c r="I35" s="71"/>
      <c r="J35" s="62"/>
      <c r="K35" s="62"/>
      <c r="L35" s="71"/>
      <c r="M35" s="80"/>
      <c r="Q35" s="80"/>
      <c r="R35" s="71"/>
      <c r="S35" s="61"/>
      <c r="T35" s="105"/>
      <c r="X35" s="94"/>
      <c r="AJ35" s="66"/>
    </row>
    <row r="36" spans="1:36" ht="12.75">
      <c r="A36" s="122">
        <f>IF('019G-Kerr'!A36&gt;0,'019G-Kerr'!A36,"")</f>
        <v>27</v>
      </c>
      <c r="B36" s="125"/>
      <c r="C36" s="281"/>
      <c r="D36" s="125"/>
      <c r="E36" s="125"/>
      <c r="F36" s="126"/>
      <c r="G36" s="278"/>
      <c r="I36" s="71"/>
      <c r="J36" s="62"/>
      <c r="K36" s="62"/>
      <c r="L36" s="71"/>
      <c r="M36" s="80"/>
      <c r="Q36" s="80"/>
      <c r="R36" s="71"/>
      <c r="S36" s="61"/>
      <c r="T36" s="105"/>
      <c r="X36" s="94"/>
      <c r="AD36" s="66"/>
      <c r="AJ36" s="66"/>
    </row>
    <row r="37" spans="1:40" ht="12.75">
      <c r="A37" s="122">
        <f>IF('019G-Kerr'!A37&gt;0,'019G-Kerr'!A37,"")</f>
        <v>28</v>
      </c>
      <c r="B37" s="129"/>
      <c r="C37" s="124"/>
      <c r="D37" s="125"/>
      <c r="E37" s="125"/>
      <c r="F37" s="126"/>
      <c r="G37" s="278"/>
      <c r="I37" s="71"/>
      <c r="J37" s="62"/>
      <c r="K37" s="62"/>
      <c r="L37" s="71"/>
      <c r="M37" s="62"/>
      <c r="O37" s="307"/>
      <c r="Q37" s="80"/>
      <c r="R37" s="80"/>
      <c r="S37" s="80"/>
      <c r="T37" s="80"/>
      <c r="U37" s="80"/>
      <c r="V37" s="71"/>
      <c r="W37" s="61"/>
      <c r="X37" s="105"/>
      <c r="AB37" s="94"/>
      <c r="AN37" s="66"/>
    </row>
    <row r="38" spans="1:40" ht="12.75">
      <c r="A38" s="122">
        <f>IF('019G-Kerr'!A38&gt;0,'019G-Kerr'!A38,"")</f>
        <v>29</v>
      </c>
      <c r="B38" s="129"/>
      <c r="C38" s="124"/>
      <c r="D38" s="125"/>
      <c r="E38" s="125"/>
      <c r="F38" s="126"/>
      <c r="G38" s="278"/>
      <c r="I38" s="71"/>
      <c r="J38" s="62"/>
      <c r="K38" s="62"/>
      <c r="L38" s="71"/>
      <c r="M38" s="62"/>
      <c r="Q38" s="80"/>
      <c r="R38" s="80"/>
      <c r="S38" s="80"/>
      <c r="T38" s="80"/>
      <c r="U38" s="80"/>
      <c r="V38" s="71"/>
      <c r="W38" s="61"/>
      <c r="X38" s="105"/>
      <c r="AB38" s="94"/>
      <c r="AH38" s="62"/>
      <c r="AN38" s="66"/>
    </row>
    <row r="39" spans="1:40" ht="12.75">
      <c r="A39" s="122">
        <f>IF('019G-Kerr'!A39&gt;0,'019G-Kerr'!A39,"")</f>
        <v>30</v>
      </c>
      <c r="B39" s="129"/>
      <c r="C39" s="124"/>
      <c r="D39" s="125"/>
      <c r="E39" s="125"/>
      <c r="F39" s="126">
        <v>1</v>
      </c>
      <c r="G39" s="278"/>
      <c r="I39" s="71"/>
      <c r="J39" s="62"/>
      <c r="K39" s="62"/>
      <c r="L39" s="71"/>
      <c r="M39" s="62"/>
      <c r="O39" s="307"/>
      <c r="Q39" s="80"/>
      <c r="R39" s="80"/>
      <c r="S39" s="80"/>
      <c r="T39" s="80"/>
      <c r="U39" s="80"/>
      <c r="V39" s="71"/>
      <c r="W39" s="61"/>
      <c r="X39" s="105"/>
      <c r="AB39" s="94"/>
      <c r="AN39" s="66"/>
    </row>
    <row r="40" spans="1:40" ht="12.75">
      <c r="A40" s="122">
        <f>IF('019G-Kerr'!A40&gt;0,'019G-Kerr'!A40,"")</f>
      </c>
      <c r="B40" s="129"/>
      <c r="C40" s="124"/>
      <c r="D40" s="129"/>
      <c r="E40" s="125"/>
      <c r="F40" s="126"/>
      <c r="G40" s="278"/>
      <c r="I40" s="71"/>
      <c r="J40" s="62"/>
      <c r="K40" s="62"/>
      <c r="L40" s="71"/>
      <c r="M40" s="62"/>
      <c r="Q40" s="80"/>
      <c r="R40" s="80"/>
      <c r="S40" s="80"/>
      <c r="T40" s="80"/>
      <c r="U40" s="80"/>
      <c r="V40" s="71"/>
      <c r="W40" s="61"/>
      <c r="X40" s="105"/>
      <c r="Y40" s="62"/>
      <c r="AA40" s="62"/>
      <c r="AB40" s="97"/>
      <c r="AE40" s="62"/>
      <c r="AH40" s="62"/>
      <c r="AN40" s="66"/>
    </row>
    <row r="41" spans="1:24" ht="12.75">
      <c r="A41" s="56"/>
      <c r="B41" s="69"/>
      <c r="D41" s="70"/>
      <c r="E41" s="70"/>
      <c r="F41" s="126"/>
      <c r="G41" s="69"/>
      <c r="I41" s="71"/>
      <c r="J41" s="62"/>
      <c r="K41" s="62"/>
      <c r="L41" s="71"/>
      <c r="M41" s="62"/>
      <c r="Q41" s="80"/>
      <c r="R41" s="80"/>
      <c r="S41" s="80"/>
      <c r="T41" s="80"/>
      <c r="U41" s="80"/>
      <c r="V41" s="71"/>
      <c r="W41" s="71"/>
      <c r="X41" s="106"/>
    </row>
    <row r="42" spans="1:24" ht="12.75">
      <c r="A42" s="130" t="s">
        <v>7</v>
      </c>
      <c r="B42" s="128">
        <f>SUM(B10:B40)</f>
        <v>0.94</v>
      </c>
      <c r="C42" s="126">
        <f>SUM(C10:C40)</f>
        <v>1</v>
      </c>
      <c r="D42" s="125">
        <f>SUM(D10:D40)</f>
        <v>1.5</v>
      </c>
      <c r="E42" s="125">
        <f>SUM(E10:E40)</f>
        <v>13</v>
      </c>
      <c r="F42" s="126">
        <f>SUM(F10:F41)</f>
        <v>6</v>
      </c>
      <c r="G42" s="69"/>
      <c r="I42" s="71"/>
      <c r="J42" s="62"/>
      <c r="K42" s="62"/>
      <c r="L42" s="71"/>
      <c r="M42" s="62"/>
      <c r="Q42" s="80"/>
      <c r="R42" s="80"/>
      <c r="S42" s="80"/>
      <c r="T42" s="80"/>
      <c r="U42" s="80"/>
      <c r="V42" s="71"/>
      <c r="W42" s="71"/>
      <c r="X42" s="106"/>
    </row>
    <row r="43" spans="1:24" ht="12.75">
      <c r="A43" s="130" t="s">
        <v>2</v>
      </c>
      <c r="B43" s="128">
        <f>AVERAGE(B10:B40)</f>
        <v>0.94</v>
      </c>
      <c r="C43" s="126">
        <f>C42/C46</f>
        <v>1</v>
      </c>
      <c r="D43" s="125">
        <f>AVERAGE(D10:D40)</f>
        <v>0.75</v>
      </c>
      <c r="E43" s="125">
        <f>AVERAGE(E10:E40)</f>
        <v>6.5</v>
      </c>
      <c r="F43" s="126">
        <f>AVERAGE(F10:F41)</f>
        <v>1</v>
      </c>
      <c r="G43" s="62">
        <f>IF(G46&gt;0,"&lt;","")</f>
      </c>
      <c r="I43" s="71"/>
      <c r="J43" s="62"/>
      <c r="K43" s="62"/>
      <c r="L43" s="71"/>
      <c r="M43" s="62"/>
      <c r="O43" s="307"/>
      <c r="Q43" s="80"/>
      <c r="R43" s="80"/>
      <c r="S43" s="80"/>
      <c r="T43" s="80"/>
      <c r="U43" s="80"/>
      <c r="V43" s="71"/>
      <c r="W43" s="71"/>
      <c r="X43" s="106"/>
    </row>
    <row r="44" spans="1:24" ht="12.75">
      <c r="A44" s="130" t="s">
        <v>3</v>
      </c>
      <c r="B44" s="128">
        <f>MAX(B10:B40)</f>
        <v>0.94</v>
      </c>
      <c r="C44" s="126">
        <f>MAX(C10:C40)</f>
        <v>1</v>
      </c>
      <c r="D44" s="125">
        <f>MAX(D10:D40)</f>
        <v>1.17</v>
      </c>
      <c r="E44" s="125">
        <f>MAX(E10:E40)</f>
        <v>8</v>
      </c>
      <c r="F44" s="126">
        <f>MAX(F10:F41)</f>
        <v>1</v>
      </c>
      <c r="G44" s="69"/>
      <c r="I44" s="63"/>
      <c r="L44" s="63"/>
      <c r="M44" s="62"/>
      <c r="Q44" s="63"/>
      <c r="R44" s="80"/>
      <c r="S44" s="80"/>
      <c r="T44" s="80"/>
      <c r="U44" s="80"/>
      <c r="V44" s="71"/>
      <c r="W44" s="71"/>
      <c r="X44" s="106"/>
    </row>
    <row r="45" spans="1:24" ht="12.75">
      <c r="A45" s="130" t="s">
        <v>8</v>
      </c>
      <c r="B45" s="128">
        <f>MIN(B10:B40)</f>
        <v>0.94</v>
      </c>
      <c r="C45" s="126">
        <f>MIN(C10:C40)</f>
        <v>1</v>
      </c>
      <c r="D45" s="125">
        <f>MIN(D10:D40)</f>
        <v>0.33</v>
      </c>
      <c r="E45" s="125">
        <f>MIN(E10:E40)</f>
        <v>5</v>
      </c>
      <c r="F45" s="126">
        <f>MIN(F10:F41)</f>
        <v>1</v>
      </c>
      <c r="G45" s="69"/>
      <c r="I45" s="63"/>
      <c r="L45" s="63"/>
      <c r="M45" s="62"/>
      <c r="O45" s="307"/>
      <c r="Q45" s="63"/>
      <c r="R45" s="71"/>
      <c r="S45" s="71"/>
      <c r="T45" s="71"/>
      <c r="U45" s="71"/>
      <c r="V45" s="71"/>
      <c r="W45" s="71"/>
      <c r="X45" s="106"/>
    </row>
    <row r="46" spans="1:24" ht="12.75">
      <c r="A46" s="130" t="s">
        <v>5</v>
      </c>
      <c r="B46" s="124">
        <f>COUNT(B10:B40)</f>
        <v>1</v>
      </c>
      <c r="C46" s="126">
        <f>COUNT(C10:C40)</f>
        <v>1</v>
      </c>
      <c r="D46" s="126">
        <f>COUNT(D10:D40)</f>
        <v>2</v>
      </c>
      <c r="E46" s="126">
        <f>COUNT(E10:E40)</f>
        <v>2</v>
      </c>
      <c r="F46" s="126">
        <f>COUNT(F10:F41)</f>
        <v>6</v>
      </c>
      <c r="G46" s="73"/>
      <c r="I46" s="63"/>
      <c r="L46" s="63"/>
      <c r="M46" s="62"/>
      <c r="O46" s="307"/>
      <c r="R46" s="71"/>
      <c r="S46" s="71"/>
      <c r="T46" s="71"/>
      <c r="U46" s="71"/>
      <c r="V46" s="71"/>
      <c r="W46" s="71"/>
      <c r="X46" s="106"/>
    </row>
    <row r="47" spans="1:4" ht="12.75">
      <c r="A47" s="113" t="s">
        <v>58</v>
      </c>
      <c r="B47" s="114"/>
      <c r="C47" s="114"/>
      <c r="D47" s="114"/>
    </row>
    <row r="48" spans="2:3" ht="12.75">
      <c r="B48" s="218">
        <f>'019G-Kerr'!B48</f>
        <v>45231</v>
      </c>
      <c r="C48" s="218">
        <f>'019G-Kerr'!C48</f>
        <v>45270</v>
      </c>
    </row>
    <row r="49" ht="12.75">
      <c r="B49" s="218">
        <f>'019G-Kerr'!B49</f>
        <v>45260</v>
      </c>
    </row>
    <row r="51" spans="1:6" ht="12.75">
      <c r="A51" s="113"/>
      <c r="B51" s="114"/>
      <c r="C51" s="114"/>
      <c r="D51" s="114"/>
      <c r="E51" s="114"/>
      <c r="F51" s="114"/>
    </row>
    <row r="52" spans="2:7" ht="12.75">
      <c r="B52" s="73"/>
      <c r="G52" s="112" t="s">
        <v>77</v>
      </c>
    </row>
    <row r="53" ht="12.75">
      <c r="B53" s="73"/>
    </row>
    <row r="54" spans="2:15" ht="12.75">
      <c r="B54" s="110"/>
      <c r="O54" s="307"/>
    </row>
    <row r="55" ht="12.75">
      <c r="B55" s="110"/>
    </row>
    <row r="56" spans="2:15" ht="12.75">
      <c r="B56" s="110"/>
      <c r="O56" s="307"/>
    </row>
    <row r="59" ht="12.75">
      <c r="Q59" s="62"/>
    </row>
    <row r="60" spans="15:19" ht="12.75">
      <c r="O60" s="307"/>
      <c r="Q60" s="62"/>
      <c r="R60" s="62"/>
      <c r="S60" s="107"/>
    </row>
    <row r="61" spans="18:19" ht="12.75">
      <c r="R61" s="62"/>
      <c r="S61" s="107"/>
    </row>
    <row r="67" ht="12.75">
      <c r="O67" s="307"/>
    </row>
    <row r="69" ht="12.75">
      <c r="O69" s="307"/>
    </row>
    <row r="73" ht="12.75">
      <c r="O73" s="307"/>
    </row>
  </sheetData>
  <sheetProtection/>
  <printOptions/>
  <pageMargins left="0" right="0" top="1.6" bottom="1" header="0.5" footer="0.5"/>
  <pageSetup horizontalDpi="600" verticalDpi="600" orientation="portrait" r:id="rId1"/>
  <headerFooter alignWithMargins="0"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N8" sqref="N8"/>
    </sheetView>
  </sheetViews>
  <sheetFormatPr defaultColWidth="9.140625" defaultRowHeight="12.75"/>
  <cols>
    <col min="1" max="1" width="24.140625" style="0" customWidth="1"/>
    <col min="2" max="2" width="11.8515625" style="0" customWidth="1"/>
    <col min="3" max="3" width="1.7109375" style="0" customWidth="1"/>
    <col min="4" max="4" width="8.28125" style="0" customWidth="1"/>
    <col min="5" max="5" width="8.57421875" style="0" customWidth="1"/>
    <col min="6" max="6" width="10.421875" style="0" customWidth="1"/>
    <col min="7" max="7" width="2.7109375" style="0" customWidth="1"/>
    <col min="8" max="8" width="10.421875" style="0" customWidth="1"/>
    <col min="9" max="9" width="4.8515625" style="0" customWidth="1"/>
    <col min="10" max="10" width="7.28125" style="0" customWidth="1"/>
    <col min="11" max="11" width="9.7109375" style="0" customWidth="1"/>
    <col min="12" max="12" width="8.00390625" style="0" customWidth="1"/>
    <col min="13" max="13" width="5.7109375" style="0" customWidth="1"/>
    <col min="14" max="14" width="10.28125" style="0" customWidth="1"/>
  </cols>
  <sheetData>
    <row r="1" spans="1:15" ht="9.75" customHeight="1">
      <c r="A1" s="1" t="s">
        <v>89</v>
      </c>
      <c r="E1" s="2" t="s">
        <v>9</v>
      </c>
      <c r="F1" s="2"/>
      <c r="G1" s="2"/>
      <c r="H1" s="2"/>
      <c r="I1" s="2"/>
      <c r="J1" s="2"/>
      <c r="O1" s="156" t="s">
        <v>48</v>
      </c>
    </row>
    <row r="2" spans="1:15" ht="9.75" customHeight="1">
      <c r="A2" s="3"/>
      <c r="E2" s="4" t="s">
        <v>10</v>
      </c>
      <c r="F2" s="4"/>
      <c r="G2" s="4"/>
      <c r="H2" s="4"/>
      <c r="I2" s="4"/>
      <c r="J2" s="4"/>
      <c r="K2" s="155"/>
      <c r="L2" s="2"/>
      <c r="O2" s="156" t="s">
        <v>49</v>
      </c>
    </row>
    <row r="3" spans="1:14" ht="9.75" customHeight="1">
      <c r="A3" s="6" t="s">
        <v>85</v>
      </c>
      <c r="B3" s="7"/>
      <c r="C3" s="32"/>
      <c r="E3" s="100"/>
      <c r="F3" s="8"/>
      <c r="G3" s="8"/>
      <c r="H3" s="8"/>
      <c r="I3" s="8"/>
      <c r="J3" s="99"/>
      <c r="K3" s="203" t="s">
        <v>123</v>
      </c>
      <c r="L3" s="2"/>
      <c r="M3" s="5"/>
      <c r="N3" s="5"/>
    </row>
    <row r="4" spans="1:14" ht="9.75" customHeight="1">
      <c r="A4" s="6" t="s">
        <v>12</v>
      </c>
      <c r="B4" s="7"/>
      <c r="C4" s="32"/>
      <c r="E4" s="314" t="s">
        <v>13</v>
      </c>
      <c r="F4" s="315"/>
      <c r="G4" s="40"/>
      <c r="H4" s="316" t="s">
        <v>127</v>
      </c>
      <c r="I4" s="315"/>
      <c r="K4" s="82" t="s">
        <v>16</v>
      </c>
      <c r="L4" s="2" t="s">
        <v>93</v>
      </c>
      <c r="M4" s="5"/>
      <c r="N4" s="82"/>
    </row>
    <row r="5" spans="1:13" ht="9.75" customHeight="1">
      <c r="A5" s="10" t="s">
        <v>90</v>
      </c>
      <c r="B5" s="11"/>
      <c r="C5" s="40"/>
      <c r="E5" s="213" t="s">
        <v>14</v>
      </c>
      <c r="F5" s="13"/>
      <c r="G5" s="15"/>
      <c r="H5" s="197" t="s">
        <v>15</v>
      </c>
      <c r="I5" s="153"/>
      <c r="K5" s="9" t="s">
        <v>11</v>
      </c>
      <c r="L5" s="2" t="s">
        <v>126</v>
      </c>
      <c r="M5" s="5"/>
    </row>
    <row r="6" spans="2:13" ht="9.75" customHeight="1">
      <c r="B6" s="11"/>
      <c r="C6" s="40"/>
      <c r="E6" s="14"/>
      <c r="F6" s="15"/>
      <c r="G6" s="15"/>
      <c r="J6" s="16"/>
      <c r="K6" s="82" t="s">
        <v>128</v>
      </c>
      <c r="L6" s="2"/>
      <c r="M6" s="2"/>
    </row>
    <row r="7" spans="1:13" ht="9.75" customHeight="1">
      <c r="A7" s="6" t="s">
        <v>86</v>
      </c>
      <c r="B7" s="7"/>
      <c r="C7" s="32"/>
      <c r="E7" s="32"/>
      <c r="F7" s="216" t="s">
        <v>114</v>
      </c>
      <c r="G7" s="18"/>
      <c r="H7" s="19"/>
      <c r="I7" s="32"/>
      <c r="J7" s="32"/>
      <c r="K7" s="5" t="s">
        <v>94</v>
      </c>
      <c r="L7" s="5"/>
      <c r="M7" s="2"/>
    </row>
    <row r="8" spans="1:14" ht="9.75" customHeight="1">
      <c r="A8" s="6" t="s">
        <v>91</v>
      </c>
      <c r="B8" s="7"/>
      <c r="C8" s="32"/>
      <c r="E8" s="32"/>
      <c r="F8" s="215" t="s">
        <v>92</v>
      </c>
      <c r="G8" s="98"/>
      <c r="H8" s="215" t="s">
        <v>92</v>
      </c>
      <c r="I8" s="14"/>
      <c r="J8" s="15"/>
      <c r="N8" s="157" t="s">
        <v>139</v>
      </c>
    </row>
    <row r="9" spans="1:10" ht="12" customHeight="1">
      <c r="A9" s="10" t="s">
        <v>90</v>
      </c>
      <c r="B9" s="10"/>
      <c r="C9" s="40"/>
      <c r="E9" s="214" t="s">
        <v>17</v>
      </c>
      <c r="F9" s="219">
        <f>'024G-Wash'!B48</f>
        <v>45231</v>
      </c>
      <c r="G9" s="217" t="s">
        <v>18</v>
      </c>
      <c r="H9" s="220">
        <f>'024G-Wash'!B49</f>
        <v>45260</v>
      </c>
      <c r="I9" s="14"/>
      <c r="J9" s="152"/>
    </row>
    <row r="10" spans="1:15" ht="9.75" customHeight="1">
      <c r="A10" s="21" t="s">
        <v>84</v>
      </c>
      <c r="B10" s="21"/>
      <c r="C10" s="21"/>
      <c r="D10" s="22"/>
      <c r="E10" s="23"/>
      <c r="F10" s="23"/>
      <c r="G10" s="23"/>
      <c r="H10" s="24"/>
      <c r="I10" s="24"/>
      <c r="J10" s="20"/>
      <c r="K10" s="25"/>
      <c r="L10" s="26"/>
      <c r="M10" s="26"/>
      <c r="N10" s="26"/>
      <c r="O10" s="20"/>
    </row>
    <row r="11" spans="1:15" ht="9.75" customHeight="1">
      <c r="A11" s="27"/>
      <c r="B11" s="27"/>
      <c r="C11" s="27"/>
      <c r="D11" s="310" t="s">
        <v>113</v>
      </c>
      <c r="E11" s="310"/>
      <c r="F11" s="310"/>
      <c r="G11" s="203"/>
      <c r="H11" s="311" t="s">
        <v>19</v>
      </c>
      <c r="I11" s="312"/>
      <c r="J11" s="312"/>
      <c r="K11" s="312"/>
      <c r="L11" s="313"/>
      <c r="M11" s="204"/>
      <c r="O11" s="205"/>
    </row>
    <row r="12" spans="1:15" ht="9.75" customHeight="1">
      <c r="A12" s="202" t="s">
        <v>112</v>
      </c>
      <c r="B12" s="28"/>
      <c r="C12" s="33"/>
      <c r="D12" s="206"/>
      <c r="E12" s="207"/>
      <c r="F12" s="207"/>
      <c r="G12" s="207"/>
      <c r="H12" s="208"/>
      <c r="I12" s="26"/>
      <c r="J12" s="26"/>
      <c r="K12" s="207"/>
      <c r="L12" s="207"/>
      <c r="M12" s="209" t="s">
        <v>21</v>
      </c>
      <c r="N12" s="200" t="s">
        <v>20</v>
      </c>
      <c r="O12" s="210" t="s">
        <v>22</v>
      </c>
    </row>
    <row r="13" spans="1:15" ht="9.75" customHeight="1">
      <c r="A13" s="27"/>
      <c r="B13" s="28"/>
      <c r="C13" s="28"/>
      <c r="D13" s="211"/>
      <c r="E13" s="205"/>
      <c r="F13" s="211"/>
      <c r="G13" s="211"/>
      <c r="H13" s="202"/>
      <c r="I13" s="246"/>
      <c r="J13" s="245"/>
      <c r="K13" s="212"/>
      <c r="L13" s="211"/>
      <c r="M13" s="209" t="s">
        <v>23</v>
      </c>
      <c r="N13" s="221" t="s">
        <v>115</v>
      </c>
      <c r="O13" s="210" t="s">
        <v>24</v>
      </c>
    </row>
    <row r="14" spans="1:15" ht="9.75" customHeight="1">
      <c r="A14" s="31"/>
      <c r="B14" s="31"/>
      <c r="C14" s="31"/>
      <c r="D14" s="103" t="s">
        <v>95</v>
      </c>
      <c r="E14" s="101" t="s">
        <v>95</v>
      </c>
      <c r="F14" s="101" t="s">
        <v>25</v>
      </c>
      <c r="G14" s="102"/>
      <c r="H14" s="101" t="s">
        <v>95</v>
      </c>
      <c r="I14" s="31"/>
      <c r="J14" s="264" t="s">
        <v>95</v>
      </c>
      <c r="K14" s="102" t="s">
        <v>95</v>
      </c>
      <c r="L14" s="33" t="s">
        <v>26</v>
      </c>
      <c r="M14" s="31"/>
      <c r="N14" s="34"/>
      <c r="O14" s="35"/>
    </row>
    <row r="15" spans="1:15" ht="9.75" customHeight="1">
      <c r="A15" s="28" t="s">
        <v>102</v>
      </c>
      <c r="B15" s="196" t="s">
        <v>27</v>
      </c>
      <c r="C15" s="36"/>
      <c r="D15" s="90"/>
      <c r="E15" s="29"/>
      <c r="F15" s="93"/>
      <c r="G15" s="148"/>
      <c r="H15" s="74"/>
      <c r="I15" s="93"/>
      <c r="J15" s="92"/>
      <c r="K15" s="74"/>
      <c r="L15" s="265"/>
      <c r="M15" s="72"/>
      <c r="N15" s="41"/>
      <c r="O15" s="41"/>
    </row>
    <row r="16" spans="1:15" ht="12" customHeight="1">
      <c r="A16" s="145"/>
      <c r="B16" s="197" t="s">
        <v>28</v>
      </c>
      <c r="C16" s="37"/>
      <c r="D16" s="91">
        <f>'024G-Wash'!E42</f>
        <v>13</v>
      </c>
      <c r="E16" s="38" t="s">
        <v>29</v>
      </c>
      <c r="F16" s="256"/>
      <c r="G16" s="111"/>
      <c r="H16" s="38" t="s">
        <v>30</v>
      </c>
      <c r="I16" s="33"/>
      <c r="J16" s="86" t="s">
        <v>136</v>
      </c>
      <c r="K16" s="38" t="s">
        <v>30</v>
      </c>
      <c r="L16" s="171" t="s">
        <v>32</v>
      </c>
      <c r="M16" s="77"/>
      <c r="N16" s="38"/>
      <c r="O16" s="38"/>
    </row>
    <row r="17" spans="1:15" s="185" customFormat="1" ht="9.75" customHeight="1">
      <c r="A17" s="166" t="s">
        <v>96</v>
      </c>
      <c r="B17" s="198" t="s">
        <v>31</v>
      </c>
      <c r="C17" s="161"/>
      <c r="D17" s="192" t="s">
        <v>106</v>
      </c>
      <c r="E17" s="163"/>
      <c r="F17" s="244" t="s">
        <v>107</v>
      </c>
      <c r="G17" s="189"/>
      <c r="H17" s="165"/>
      <c r="I17" s="166"/>
      <c r="J17" s="92"/>
      <c r="K17" s="165"/>
      <c r="L17" s="265"/>
      <c r="M17" s="165"/>
      <c r="N17" s="165" t="s">
        <v>116</v>
      </c>
      <c r="O17" s="165"/>
    </row>
    <row r="18" spans="1:15" s="185" customFormat="1" ht="9.75" customHeight="1">
      <c r="A18" s="174" t="s">
        <v>97</v>
      </c>
      <c r="B18" s="199" t="s">
        <v>33</v>
      </c>
      <c r="C18" s="169"/>
      <c r="D18" s="181" t="s">
        <v>87</v>
      </c>
      <c r="E18" s="171" t="s">
        <v>29</v>
      </c>
      <c r="F18" s="190"/>
      <c r="G18" s="191"/>
      <c r="H18" s="171" t="s">
        <v>30</v>
      </c>
      <c r="I18" s="174"/>
      <c r="J18" s="86" t="s">
        <v>136</v>
      </c>
      <c r="K18" s="171" t="s">
        <v>30</v>
      </c>
      <c r="L18" s="171" t="s">
        <v>32</v>
      </c>
      <c r="M18" s="171"/>
      <c r="N18" s="171" t="s">
        <v>117</v>
      </c>
      <c r="O18" s="171" t="s">
        <v>118</v>
      </c>
    </row>
    <row r="19" spans="1:15" ht="9.75" customHeight="1">
      <c r="A19" s="166" t="s">
        <v>98</v>
      </c>
      <c r="B19" s="227" t="s">
        <v>27</v>
      </c>
      <c r="C19" s="36"/>
      <c r="D19" s="89"/>
      <c r="E19" s="147"/>
      <c r="F19" s="149"/>
      <c r="G19" s="148"/>
      <c r="H19" s="32"/>
      <c r="I19" s="27"/>
      <c r="J19" s="92"/>
      <c r="K19" s="165"/>
      <c r="L19" s="265"/>
      <c r="M19" s="72"/>
      <c r="N19" s="41"/>
      <c r="O19" s="41"/>
    </row>
    <row r="20" spans="1:15" ht="12" customHeight="1">
      <c r="A20" s="232"/>
      <c r="B20" s="233" t="s">
        <v>28</v>
      </c>
      <c r="C20" s="37"/>
      <c r="D20" s="91">
        <f>'024G-Wash'!D42</f>
        <v>1.5</v>
      </c>
      <c r="E20" s="33" t="s">
        <v>29</v>
      </c>
      <c r="F20" s="262"/>
      <c r="G20" s="115"/>
      <c r="H20" s="21" t="s">
        <v>29</v>
      </c>
      <c r="I20" s="33"/>
      <c r="J20" s="86" t="s">
        <v>136</v>
      </c>
      <c r="K20" s="171" t="s">
        <v>30</v>
      </c>
      <c r="L20" s="171" t="s">
        <v>32</v>
      </c>
      <c r="M20" s="77"/>
      <c r="N20" s="79"/>
      <c r="O20" s="143"/>
    </row>
    <row r="21" spans="1:15" s="185" customFormat="1" ht="9.75" customHeight="1">
      <c r="A21" s="166" t="s">
        <v>99</v>
      </c>
      <c r="B21" s="201" t="s">
        <v>31</v>
      </c>
      <c r="C21" s="161"/>
      <c r="D21" s="192" t="s">
        <v>106</v>
      </c>
      <c r="E21" s="179"/>
      <c r="F21" s="186" t="s">
        <v>108</v>
      </c>
      <c r="G21" s="186"/>
      <c r="H21" s="166"/>
      <c r="I21" s="166"/>
      <c r="J21" s="92"/>
      <c r="K21" s="165"/>
      <c r="L21" s="265"/>
      <c r="M21" s="178"/>
      <c r="N21" s="165" t="s">
        <v>116</v>
      </c>
      <c r="O21" s="179"/>
    </row>
    <row r="22" spans="1:15" s="185" customFormat="1" ht="9.75" customHeight="1">
      <c r="A22" s="174" t="s">
        <v>97</v>
      </c>
      <c r="B22" s="199" t="s">
        <v>33</v>
      </c>
      <c r="C22" s="169"/>
      <c r="D22" s="181" t="s">
        <v>87</v>
      </c>
      <c r="E22" s="171" t="s">
        <v>29</v>
      </c>
      <c r="F22" s="173"/>
      <c r="G22" s="172"/>
      <c r="H22" s="171" t="s">
        <v>29</v>
      </c>
      <c r="I22" s="174"/>
      <c r="J22" s="86" t="s">
        <v>136</v>
      </c>
      <c r="K22" s="171" t="s">
        <v>30</v>
      </c>
      <c r="L22" s="171" t="s">
        <v>32</v>
      </c>
      <c r="M22" s="182"/>
      <c r="N22" s="171" t="s">
        <v>117</v>
      </c>
      <c r="O22" s="171" t="s">
        <v>118</v>
      </c>
    </row>
    <row r="23" spans="1:15" ht="9.75" customHeight="1">
      <c r="A23" s="166" t="s">
        <v>100</v>
      </c>
      <c r="B23" s="227" t="s">
        <v>27</v>
      </c>
      <c r="C23" s="36"/>
      <c r="D23" s="89"/>
      <c r="E23" s="150"/>
      <c r="F23" s="263"/>
      <c r="G23" s="248"/>
      <c r="H23" s="29"/>
      <c r="I23" s="27"/>
      <c r="J23" s="92"/>
      <c r="K23" s="165"/>
      <c r="L23" s="265"/>
      <c r="M23" s="29"/>
      <c r="N23" s="29"/>
      <c r="O23" s="29"/>
    </row>
    <row r="24" spans="1:15" ht="12.75" customHeight="1">
      <c r="A24" s="166"/>
      <c r="B24" s="233" t="s">
        <v>28</v>
      </c>
      <c r="C24" s="37"/>
      <c r="D24" s="116">
        <f>'024G-Wash'!B43</f>
        <v>0.94</v>
      </c>
      <c r="E24" s="117">
        <f>'024G-Wash'!B44</f>
        <v>0.94</v>
      </c>
      <c r="F24" s="31"/>
      <c r="G24" s="153"/>
      <c r="H24" s="38" t="s">
        <v>29</v>
      </c>
      <c r="I24" s="33"/>
      <c r="J24" s="86" t="s">
        <v>136</v>
      </c>
      <c r="K24" s="171" t="s">
        <v>30</v>
      </c>
      <c r="L24" s="171" t="s">
        <v>32</v>
      </c>
      <c r="M24" s="77"/>
      <c r="N24" s="39"/>
      <c r="O24" s="39"/>
    </row>
    <row r="25" spans="1:15" s="185" customFormat="1" ht="9.75" customHeight="1">
      <c r="A25" s="166" t="s">
        <v>101</v>
      </c>
      <c r="B25" s="201" t="s">
        <v>31</v>
      </c>
      <c r="C25" s="161"/>
      <c r="D25" s="192" t="s">
        <v>106</v>
      </c>
      <c r="E25" s="178" t="s">
        <v>106</v>
      </c>
      <c r="F25" s="164" t="s">
        <v>109</v>
      </c>
      <c r="H25" s="179"/>
      <c r="I25" s="176"/>
      <c r="J25" s="92"/>
      <c r="K25" s="165"/>
      <c r="L25" s="265"/>
      <c r="M25" s="165"/>
      <c r="N25" s="165" t="s">
        <v>116</v>
      </c>
      <c r="O25" s="165"/>
    </row>
    <row r="26" spans="1:15" s="185" customFormat="1" ht="9.75" customHeight="1">
      <c r="A26" s="174" t="s">
        <v>97</v>
      </c>
      <c r="B26" s="199" t="s">
        <v>33</v>
      </c>
      <c r="C26" s="169"/>
      <c r="D26" s="181" t="s">
        <v>34</v>
      </c>
      <c r="E26" s="182" t="s">
        <v>88</v>
      </c>
      <c r="F26" s="172"/>
      <c r="G26" s="172"/>
      <c r="H26" s="171" t="s">
        <v>29</v>
      </c>
      <c r="I26" s="174"/>
      <c r="J26" s="86" t="s">
        <v>136</v>
      </c>
      <c r="K26" s="171" t="s">
        <v>30</v>
      </c>
      <c r="L26" s="171" t="s">
        <v>32</v>
      </c>
      <c r="M26" s="171"/>
      <c r="N26" s="171" t="s">
        <v>117</v>
      </c>
      <c r="O26" s="171" t="s">
        <v>119</v>
      </c>
    </row>
    <row r="27" spans="1:15" ht="9.75" customHeight="1">
      <c r="A27" s="166" t="s">
        <v>141</v>
      </c>
      <c r="B27" s="227" t="s">
        <v>27</v>
      </c>
      <c r="C27" s="36"/>
      <c r="D27" s="89"/>
      <c r="E27" s="27"/>
      <c r="F27" s="149"/>
      <c r="G27" s="148"/>
      <c r="H27" s="27"/>
      <c r="I27" s="27"/>
      <c r="J27" s="92"/>
      <c r="K27" s="165"/>
      <c r="L27" s="265"/>
      <c r="M27" s="72"/>
      <c r="N27" s="41"/>
      <c r="O27" s="41"/>
    </row>
    <row r="28" spans="1:15" ht="11.25" customHeight="1">
      <c r="A28" s="166"/>
      <c r="B28" s="233" t="s">
        <v>28</v>
      </c>
      <c r="C28" s="37"/>
      <c r="D28" s="87">
        <f>'024G-Wash'!F46+'024G-Wash'!C46</f>
        <v>7</v>
      </c>
      <c r="E28" s="33" t="s">
        <v>29</v>
      </c>
      <c r="F28" s="101"/>
      <c r="G28" s="115"/>
      <c r="H28" s="33" t="s">
        <v>29</v>
      </c>
      <c r="I28" s="33"/>
      <c r="J28" s="86" t="s">
        <v>136</v>
      </c>
      <c r="K28" s="171" t="s">
        <v>30</v>
      </c>
      <c r="L28" s="171" t="s">
        <v>32</v>
      </c>
      <c r="M28" s="77"/>
      <c r="N28" s="79"/>
      <c r="O28" s="143"/>
    </row>
    <row r="29" spans="1:15" s="185" customFormat="1" ht="9.75" customHeight="1">
      <c r="A29" s="166" t="s">
        <v>103</v>
      </c>
      <c r="B29" s="201" t="s">
        <v>31</v>
      </c>
      <c r="C29" s="161"/>
      <c r="D29" s="192" t="s">
        <v>106</v>
      </c>
      <c r="E29" s="27"/>
      <c r="F29" s="194" t="s">
        <v>110</v>
      </c>
      <c r="G29" s="195"/>
      <c r="H29" s="166"/>
      <c r="I29" s="166"/>
      <c r="J29" s="92"/>
      <c r="K29" s="165"/>
      <c r="L29" s="265"/>
      <c r="M29" s="178"/>
      <c r="N29" s="165" t="s">
        <v>116</v>
      </c>
      <c r="O29" s="179"/>
    </row>
    <row r="30" spans="1:15" s="185" customFormat="1" ht="9.75" customHeight="1">
      <c r="A30" s="174" t="s">
        <v>97</v>
      </c>
      <c r="B30" s="199" t="s">
        <v>33</v>
      </c>
      <c r="C30" s="169"/>
      <c r="D30" s="181" t="s">
        <v>87</v>
      </c>
      <c r="E30" s="33" t="s">
        <v>29</v>
      </c>
      <c r="F30" s="190"/>
      <c r="G30" s="181"/>
      <c r="H30" s="171" t="s">
        <v>29</v>
      </c>
      <c r="I30" s="174"/>
      <c r="J30" s="86" t="s">
        <v>136</v>
      </c>
      <c r="K30" s="171" t="s">
        <v>30</v>
      </c>
      <c r="L30" s="171" t="s">
        <v>32</v>
      </c>
      <c r="M30" s="182"/>
      <c r="N30" s="171" t="s">
        <v>117</v>
      </c>
      <c r="O30" s="171" t="s">
        <v>118</v>
      </c>
    </row>
    <row r="31" spans="1:15" ht="9.75" customHeight="1">
      <c r="A31" s="166" t="s">
        <v>104</v>
      </c>
      <c r="B31" s="241" t="s">
        <v>27</v>
      </c>
      <c r="C31" s="36"/>
      <c r="D31" s="90"/>
      <c r="E31" s="27"/>
      <c r="F31" s="149"/>
      <c r="G31" s="148"/>
      <c r="H31" s="92"/>
      <c r="I31" s="93"/>
      <c r="J31" s="92"/>
      <c r="K31" s="165"/>
      <c r="L31" s="265"/>
      <c r="M31" s="72"/>
      <c r="N31" s="41"/>
      <c r="O31" s="41"/>
    </row>
    <row r="32" spans="1:15" ht="12" customHeight="1">
      <c r="A32" s="242"/>
      <c r="B32" s="199" t="s">
        <v>28</v>
      </c>
      <c r="C32" s="37"/>
      <c r="D32" s="87">
        <f>'024G-Wash'!C46</f>
        <v>1</v>
      </c>
      <c r="E32" s="33" t="s">
        <v>29</v>
      </c>
      <c r="F32" s="256"/>
      <c r="G32" s="111"/>
      <c r="H32" s="86" t="s">
        <v>30</v>
      </c>
      <c r="I32" s="33"/>
      <c r="J32" s="86" t="s">
        <v>136</v>
      </c>
      <c r="K32" s="171" t="s">
        <v>30</v>
      </c>
      <c r="L32" s="171" t="s">
        <v>32</v>
      </c>
      <c r="M32" s="77"/>
      <c r="N32" s="38"/>
      <c r="O32" s="144"/>
    </row>
    <row r="33" spans="1:15" s="185" customFormat="1" ht="9.75" customHeight="1">
      <c r="A33" s="166" t="s">
        <v>105</v>
      </c>
      <c r="B33" s="198" t="s">
        <v>31</v>
      </c>
      <c r="C33" s="161"/>
      <c r="D33" s="192" t="s">
        <v>106</v>
      </c>
      <c r="E33" s="187"/>
      <c r="F33" s="188" t="s">
        <v>111</v>
      </c>
      <c r="G33" s="189"/>
      <c r="H33" s="167"/>
      <c r="I33" s="166"/>
      <c r="J33" s="92"/>
      <c r="K33" s="165"/>
      <c r="L33" s="265"/>
      <c r="M33" s="165"/>
      <c r="N33" s="165" t="s">
        <v>116</v>
      </c>
      <c r="O33" s="165"/>
    </row>
    <row r="34" spans="1:15" s="185" customFormat="1" ht="9.75" customHeight="1">
      <c r="A34" s="174" t="s">
        <v>97</v>
      </c>
      <c r="B34" s="199" t="s">
        <v>33</v>
      </c>
      <c r="C34" s="169"/>
      <c r="D34" s="181" t="s">
        <v>87</v>
      </c>
      <c r="E34" s="174" t="s">
        <v>29</v>
      </c>
      <c r="F34" s="190"/>
      <c r="G34" s="191"/>
      <c r="H34" s="170" t="s">
        <v>30</v>
      </c>
      <c r="I34" s="174"/>
      <c r="J34" s="86" t="s">
        <v>136</v>
      </c>
      <c r="K34" s="171" t="s">
        <v>30</v>
      </c>
      <c r="L34" s="171" t="s">
        <v>32</v>
      </c>
      <c r="M34" s="171"/>
      <c r="N34" s="171" t="s">
        <v>117</v>
      </c>
      <c r="O34" s="171" t="s">
        <v>118</v>
      </c>
    </row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spans="1:15" ht="7.5" customHeight="1">
      <c r="A43" s="158" t="s">
        <v>35</v>
      </c>
      <c r="B43" s="159" t="s">
        <v>54</v>
      </c>
      <c r="C43" s="160"/>
      <c r="D43" s="18"/>
      <c r="E43" s="18"/>
      <c r="F43" s="18"/>
      <c r="G43" s="18"/>
      <c r="H43" s="17"/>
      <c r="I43" s="18"/>
      <c r="J43" s="18"/>
      <c r="K43" s="18"/>
      <c r="L43" s="17"/>
      <c r="M43" s="18"/>
      <c r="N43" s="151"/>
      <c r="O43" s="32"/>
    </row>
    <row r="44" spans="1:15" ht="7.5" customHeight="1">
      <c r="A44" s="27"/>
      <c r="B44" s="51" t="s">
        <v>55</v>
      </c>
      <c r="C44" s="84"/>
      <c r="D44" s="83"/>
      <c r="E44" s="83"/>
      <c r="F44" s="83"/>
      <c r="G44" s="83"/>
      <c r="H44" s="46"/>
      <c r="I44" s="83"/>
      <c r="J44" s="32"/>
      <c r="K44" s="32"/>
      <c r="L44" s="37" t="s">
        <v>36</v>
      </c>
      <c r="M44" s="47"/>
      <c r="N44" s="224" t="s">
        <v>121</v>
      </c>
      <c r="O44" s="15"/>
    </row>
    <row r="45" spans="1:15" ht="11.25" customHeight="1">
      <c r="A45" s="76" t="s">
        <v>46</v>
      </c>
      <c r="B45" s="108" t="s">
        <v>50</v>
      </c>
      <c r="C45" s="84"/>
      <c r="D45" s="83"/>
      <c r="E45" s="83"/>
      <c r="F45" s="83"/>
      <c r="G45" s="83"/>
      <c r="H45" s="46"/>
      <c r="I45" s="83"/>
      <c r="J45" s="32"/>
      <c r="K45" s="32"/>
      <c r="L45" s="27"/>
      <c r="M45" s="32"/>
      <c r="N45" s="29"/>
      <c r="O45" s="32"/>
    </row>
    <row r="46" spans="1:15" ht="7.5" customHeight="1">
      <c r="A46" s="76"/>
      <c r="B46" s="51" t="s">
        <v>56</v>
      </c>
      <c r="C46" s="84"/>
      <c r="D46" s="83"/>
      <c r="E46" s="83"/>
      <c r="F46" s="83"/>
      <c r="G46" s="83"/>
      <c r="H46" s="46"/>
      <c r="I46" s="83"/>
      <c r="J46" s="32"/>
      <c r="K46" s="32"/>
      <c r="L46" s="27"/>
      <c r="M46" s="32"/>
      <c r="N46" s="29"/>
      <c r="O46" s="32"/>
    </row>
    <row r="47" spans="1:15" ht="11.25" customHeight="1">
      <c r="A47" s="76" t="s">
        <v>47</v>
      </c>
      <c r="B47" s="51" t="s">
        <v>51</v>
      </c>
      <c r="C47" s="84"/>
      <c r="D47" s="83"/>
      <c r="E47" s="83"/>
      <c r="F47" s="83"/>
      <c r="G47" s="83"/>
      <c r="H47" s="46"/>
      <c r="I47" s="83"/>
      <c r="J47" s="32"/>
      <c r="K47" s="32"/>
      <c r="L47" s="78" t="s">
        <v>37</v>
      </c>
      <c r="M47" s="32"/>
      <c r="N47" s="222">
        <f>'024G-Wash'!C48</f>
        <v>45270</v>
      </c>
      <c r="O47" s="225"/>
    </row>
    <row r="48" spans="1:15" ht="7.5" customHeight="1">
      <c r="A48" s="27"/>
      <c r="B48" s="51" t="s">
        <v>52</v>
      </c>
      <c r="C48" s="84"/>
      <c r="D48" s="83"/>
      <c r="E48" s="83"/>
      <c r="F48" s="83"/>
      <c r="G48" s="83"/>
      <c r="H48" s="49"/>
      <c r="I48" s="52"/>
      <c r="J48" s="20"/>
      <c r="K48" s="20"/>
      <c r="L48" s="43" t="s">
        <v>38</v>
      </c>
      <c r="M48" s="50"/>
      <c r="N48" s="42"/>
      <c r="O48" s="15"/>
    </row>
    <row r="49" spans="1:15" ht="7.5" customHeight="1">
      <c r="A49" s="17"/>
      <c r="B49" s="51" t="s">
        <v>57</v>
      </c>
      <c r="C49" s="84"/>
      <c r="D49" s="83"/>
      <c r="E49" s="83"/>
      <c r="F49" s="83"/>
      <c r="G49" s="83"/>
      <c r="H49" s="44" t="s">
        <v>39</v>
      </c>
      <c r="I49" s="84"/>
      <c r="J49" s="32"/>
      <c r="K49" s="32"/>
      <c r="L49" s="51" t="s">
        <v>40</v>
      </c>
      <c r="M49" s="15"/>
      <c r="N49" s="223"/>
      <c r="O49" s="15"/>
    </row>
    <row r="50" spans="1:15" ht="7.5" customHeight="1">
      <c r="A50" s="30" t="s">
        <v>41</v>
      </c>
      <c r="B50" s="109" t="s">
        <v>53</v>
      </c>
      <c r="C50" s="85"/>
      <c r="D50" s="52"/>
      <c r="E50" s="52"/>
      <c r="F50" s="52"/>
      <c r="G50" s="52"/>
      <c r="H50" s="43" t="s">
        <v>42</v>
      </c>
      <c r="I50" s="85"/>
      <c r="J50" s="20"/>
      <c r="K50" s="20"/>
      <c r="L50" s="12" t="s">
        <v>43</v>
      </c>
      <c r="M50" s="22"/>
      <c r="N50" s="224" t="s">
        <v>92</v>
      </c>
      <c r="O50" s="15"/>
    </row>
    <row r="51" spans="1:15" ht="9.75" customHeight="1">
      <c r="A51" s="48" t="s">
        <v>44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45"/>
      <c r="O51" s="32"/>
    </row>
    <row r="52" spans="1:15" ht="12.75">
      <c r="A52" s="27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45"/>
      <c r="O52" s="32"/>
    </row>
    <row r="53" spans="1:15" ht="7.5" customHeight="1">
      <c r="A53" s="31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153"/>
      <c r="O53" s="32"/>
    </row>
    <row r="54" spans="1:15" ht="12.75">
      <c r="A54" s="53" t="s">
        <v>120</v>
      </c>
      <c r="B54" s="18"/>
      <c r="C54" s="18"/>
      <c r="D54" s="18"/>
      <c r="E54" s="18"/>
      <c r="F54" s="18"/>
      <c r="G54" s="18"/>
      <c r="H54" s="18"/>
      <c r="I54" s="18"/>
      <c r="J54" s="54"/>
      <c r="K54" s="18"/>
      <c r="L54" s="18"/>
      <c r="M54" s="54" t="s">
        <v>45</v>
      </c>
      <c r="N54" s="55">
        <v>1</v>
      </c>
      <c r="O54" s="226"/>
    </row>
  </sheetData>
  <sheetProtection/>
  <mergeCells count="4">
    <mergeCell ref="D11:F11"/>
    <mergeCell ref="H11:L11"/>
    <mergeCell ref="H4:I4"/>
    <mergeCell ref="E4:F4"/>
  </mergeCells>
  <printOptions/>
  <pageMargins left="0.35" right="0.26" top="0.5" bottom="0" header="0.5" footer="0.19"/>
  <pageSetup horizontalDpi="1200" verticalDpi="12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E61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39" sqref="F39"/>
    </sheetView>
  </sheetViews>
  <sheetFormatPr defaultColWidth="9.140625" defaultRowHeight="12.75"/>
  <cols>
    <col min="1" max="1" width="5.7109375" style="57" customWidth="1"/>
    <col min="2" max="2" width="10.00390625" style="57" customWidth="1"/>
    <col min="3" max="3" width="9.8515625" style="57" customWidth="1"/>
    <col min="4" max="4" width="8.7109375" style="57" customWidth="1"/>
    <col min="5" max="5" width="10.7109375" style="57" customWidth="1"/>
    <col min="6" max="6" width="9.00390625" style="57" customWidth="1"/>
    <col min="7" max="7" width="50.00390625" style="57" customWidth="1"/>
    <col min="8" max="16" width="7.7109375" style="57" customWidth="1"/>
    <col min="17" max="21" width="9.140625" style="57" customWidth="1"/>
    <col min="22" max="27" width="8.7109375" style="57" customWidth="1"/>
    <col min="28" max="28" width="9.140625" style="57" customWidth="1"/>
    <col min="29" max="29" width="2.7109375" style="56" customWidth="1"/>
    <col min="30" max="32" width="6.7109375" style="57" customWidth="1"/>
    <col min="33" max="33" width="2.7109375" style="57" customWidth="1"/>
    <col min="34" max="43" width="6.7109375" style="57" customWidth="1"/>
    <col min="44" max="44" width="5.7109375" style="57" customWidth="1"/>
    <col min="45" max="45" width="6.7109375" style="57" customWidth="1"/>
    <col min="46" max="46" width="7.140625" style="57" customWidth="1"/>
    <col min="47" max="47" width="6.140625" style="57" customWidth="1"/>
    <col min="48" max="48" width="6.7109375" style="57" customWidth="1"/>
    <col min="49" max="49" width="8.8515625" style="57" customWidth="1"/>
    <col min="50" max="16384" width="9.140625" style="57" customWidth="1"/>
  </cols>
  <sheetData>
    <row r="1" spans="1:53" ht="12.75">
      <c r="A1" s="56" t="str">
        <f>'019G-Kerr'!A1</f>
        <v>Nov</v>
      </c>
      <c r="B1" s="56">
        <f>'019G-Kerr'!B1</f>
        <v>2023</v>
      </c>
      <c r="C1" s="56"/>
      <c r="AC1" s="57"/>
      <c r="AH1" s="56"/>
      <c r="AI1"/>
      <c r="AJ1"/>
      <c r="AK1"/>
      <c r="AL1" s="63"/>
      <c r="AM1" s="56"/>
      <c r="AN1" s="58"/>
      <c r="AO1" s="58"/>
      <c r="AP1" s="56"/>
      <c r="AQ1" s="56"/>
      <c r="AR1" s="58"/>
      <c r="BA1" s="56"/>
    </row>
    <row r="2" spans="2:57" ht="12.75">
      <c r="B2" s="75"/>
      <c r="C2" s="56" t="s">
        <v>0</v>
      </c>
      <c r="D2" s="56"/>
      <c r="E2" s="56"/>
      <c r="F2" s="56"/>
      <c r="G2" s="56"/>
      <c r="AC2" s="57"/>
      <c r="AH2" s="56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BB2" s="56"/>
      <c r="BC2" s="56"/>
      <c r="BD2" s="56"/>
      <c r="BE2" s="56"/>
    </row>
    <row r="3" spans="2:48" ht="12.75">
      <c r="B3" s="75"/>
      <c r="C3" s="56" t="s">
        <v>1</v>
      </c>
      <c r="D3" s="56" t="s">
        <v>80</v>
      </c>
      <c r="E3" s="56"/>
      <c r="F3" s="56"/>
      <c r="G3" s="56"/>
      <c r="AC3" s="57"/>
      <c r="AH3" s="56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</row>
    <row r="4" spans="29:41" ht="13.5" thickBot="1">
      <c r="AC4" s="57"/>
      <c r="AG4" s="61"/>
      <c r="AH4" s="105"/>
      <c r="AI4" s="62"/>
      <c r="AJ4" s="62"/>
      <c r="AL4" s="94"/>
      <c r="AO4" s="81"/>
    </row>
    <row r="5" spans="1:55" ht="12.75">
      <c r="A5" s="118"/>
      <c r="B5" s="131"/>
      <c r="C5" s="135" t="s">
        <v>67</v>
      </c>
      <c r="D5" s="136" t="s">
        <v>69</v>
      </c>
      <c r="E5" s="136" t="s">
        <v>73</v>
      </c>
      <c r="F5" s="136" t="s">
        <v>67</v>
      </c>
      <c r="G5" s="139"/>
      <c r="I5" s="63"/>
      <c r="J5"/>
      <c r="K5"/>
      <c r="L5"/>
      <c r="M5"/>
      <c r="N5"/>
      <c r="O5"/>
      <c r="P5"/>
      <c r="Q5"/>
      <c r="R5"/>
      <c r="S5" s="63"/>
      <c r="T5" s="63"/>
      <c r="U5" s="63"/>
      <c r="V5" s="63"/>
      <c r="W5"/>
      <c r="X5"/>
      <c r="Y5"/>
      <c r="Z5"/>
      <c r="AA5" s="63"/>
      <c r="AC5" s="57"/>
      <c r="AG5" s="61"/>
      <c r="AH5" s="105"/>
      <c r="AL5" s="94"/>
      <c r="BC5" s="64"/>
    </row>
    <row r="6" spans="1:50" ht="12.75">
      <c r="A6" s="119"/>
      <c r="B6" s="132" t="s">
        <v>62</v>
      </c>
      <c r="C6" s="133" t="s">
        <v>68</v>
      </c>
      <c r="D6" s="137" t="s">
        <v>70</v>
      </c>
      <c r="E6" s="137" t="s">
        <v>70</v>
      </c>
      <c r="F6" s="137" t="s">
        <v>83</v>
      </c>
      <c r="G6" s="140"/>
      <c r="I6" s="65"/>
      <c r="J6" s="59"/>
      <c r="K6" s="59"/>
      <c r="L6" s="59"/>
      <c r="M6" s="59"/>
      <c r="N6" s="65"/>
      <c r="O6" s="59"/>
      <c r="P6" s="59"/>
      <c r="Q6" s="59"/>
      <c r="R6" s="59"/>
      <c r="S6" s="59"/>
      <c r="T6" s="59"/>
      <c r="U6" s="59"/>
      <c r="V6" s="65"/>
      <c r="W6" s="59"/>
      <c r="X6" s="59"/>
      <c r="Y6" s="59"/>
      <c r="Z6" s="59"/>
      <c r="AA6" s="65"/>
      <c r="AB6" s="59"/>
      <c r="AC6" s="59"/>
      <c r="AD6" s="59"/>
      <c r="AE6" s="59"/>
      <c r="AF6" s="59"/>
      <c r="AG6" s="61"/>
      <c r="AH6" s="105"/>
      <c r="AL6" s="94"/>
      <c r="AP6" s="66"/>
      <c r="AQ6" s="66"/>
      <c r="AX6" s="64"/>
    </row>
    <row r="7" spans="1:52" ht="12.75">
      <c r="A7" s="120"/>
      <c r="B7" s="133" t="s">
        <v>63</v>
      </c>
      <c r="C7" s="133" t="s">
        <v>65</v>
      </c>
      <c r="D7" s="137" t="s">
        <v>71</v>
      </c>
      <c r="E7" s="137" t="s">
        <v>71</v>
      </c>
      <c r="F7" s="137" t="s">
        <v>75</v>
      </c>
      <c r="G7" s="141"/>
      <c r="I7" s="65"/>
      <c r="J7" s="59"/>
      <c r="K7" s="59"/>
      <c r="L7" s="59"/>
      <c r="M7" s="59"/>
      <c r="N7" s="65"/>
      <c r="O7" s="59"/>
      <c r="P7" s="59"/>
      <c r="Q7" s="59"/>
      <c r="R7" s="59"/>
      <c r="S7" s="59"/>
      <c r="T7" s="59"/>
      <c r="U7" s="59"/>
      <c r="V7" s="65"/>
      <c r="W7" s="59"/>
      <c r="X7" s="59"/>
      <c r="Y7" s="59"/>
      <c r="Z7" s="59"/>
      <c r="AA7" s="65"/>
      <c r="AB7" s="65"/>
      <c r="AC7" s="65"/>
      <c r="AD7" s="65"/>
      <c r="AE7" s="65"/>
      <c r="AF7" s="65"/>
      <c r="AG7" s="61"/>
      <c r="AH7" s="105"/>
      <c r="AL7" s="94"/>
      <c r="AX7" s="64"/>
      <c r="AZ7" s="67"/>
    </row>
    <row r="8" spans="1:55" ht="13.5" thickBot="1">
      <c r="A8" s="121" t="s">
        <v>4</v>
      </c>
      <c r="B8" s="134" t="s">
        <v>64</v>
      </c>
      <c r="C8" s="134" t="s">
        <v>66</v>
      </c>
      <c r="D8" s="138" t="s">
        <v>72</v>
      </c>
      <c r="E8" s="138" t="s">
        <v>74</v>
      </c>
      <c r="F8" s="138" t="s">
        <v>76</v>
      </c>
      <c r="G8" s="142" t="s">
        <v>61</v>
      </c>
      <c r="I8" s="65"/>
      <c r="J8" s="59"/>
      <c r="K8" s="59"/>
      <c r="L8" s="59"/>
      <c r="M8" s="59"/>
      <c r="N8" s="65"/>
      <c r="O8" s="59"/>
      <c r="P8" s="59"/>
      <c r="Q8" s="59"/>
      <c r="R8" s="59"/>
      <c r="S8" s="59"/>
      <c r="T8" s="59"/>
      <c r="U8" s="59"/>
      <c r="V8" s="65"/>
      <c r="W8" s="59"/>
      <c r="X8" s="59"/>
      <c r="Y8" s="59"/>
      <c r="Z8" s="59"/>
      <c r="AA8" s="65"/>
      <c r="AB8" s="65"/>
      <c r="AC8" s="65"/>
      <c r="AD8" s="65"/>
      <c r="AE8" s="65"/>
      <c r="AF8" s="65"/>
      <c r="AG8" s="61"/>
      <c r="AH8" s="105"/>
      <c r="AL8" s="94"/>
      <c r="AM8" s="73"/>
      <c r="AQ8" s="66"/>
      <c r="AR8" s="66"/>
      <c r="AX8" s="64"/>
      <c r="AY8" s="64"/>
      <c r="AZ8" s="64"/>
      <c r="BA8" s="64"/>
      <c r="BB8" s="68"/>
      <c r="BC8" s="64"/>
    </row>
    <row r="9" spans="1:38" ht="12.75">
      <c r="A9" s="60" t="s">
        <v>6</v>
      </c>
      <c r="G9" s="88"/>
      <c r="I9" s="63"/>
      <c r="N9" s="63"/>
      <c r="V9" s="63"/>
      <c r="AA9" s="63"/>
      <c r="AC9" s="57"/>
      <c r="AG9" s="61"/>
      <c r="AH9" s="105"/>
      <c r="AL9" s="94"/>
    </row>
    <row r="10" spans="1:50" ht="12.75">
      <c r="A10" s="122">
        <f>IF('019G-Kerr'!A10&gt;0,'019G-Kerr'!A10,"")</f>
        <v>1</v>
      </c>
      <c r="B10" s="123"/>
      <c r="C10" s="124"/>
      <c r="D10" s="125"/>
      <c r="E10" s="125"/>
      <c r="F10" s="126"/>
      <c r="G10" s="278"/>
      <c r="I10" s="71"/>
      <c r="J10" s="62"/>
      <c r="K10" s="62"/>
      <c r="L10" s="62"/>
      <c r="M10" s="62"/>
      <c r="N10" s="71"/>
      <c r="O10" s="62"/>
      <c r="P10" s="62"/>
      <c r="Q10" s="62"/>
      <c r="R10" s="62"/>
      <c r="S10" s="62"/>
      <c r="T10" s="62"/>
      <c r="U10" s="62"/>
      <c r="V10" s="71"/>
      <c r="W10" s="62"/>
      <c r="X10" s="62"/>
      <c r="Y10" s="70"/>
      <c r="Z10" s="70"/>
      <c r="AA10" s="80"/>
      <c r="AB10" s="80"/>
      <c r="AC10" s="80"/>
      <c r="AD10" s="80"/>
      <c r="AE10" s="80"/>
      <c r="AF10" s="71"/>
      <c r="AG10" s="61"/>
      <c r="AH10" s="105"/>
      <c r="AL10" s="94"/>
      <c r="AR10" s="62"/>
      <c r="AX10" s="66"/>
    </row>
    <row r="11" spans="1:50" ht="12.75">
      <c r="A11" s="122">
        <f>IF('019G-Kerr'!A11&gt;0,'019G-Kerr'!A11,"")</f>
        <v>2</v>
      </c>
      <c r="B11" s="278"/>
      <c r="C11" s="281"/>
      <c r="D11" s="282"/>
      <c r="E11" s="282"/>
      <c r="F11" s="283"/>
      <c r="G11" s="278"/>
      <c r="I11" s="71"/>
      <c r="J11" s="62"/>
      <c r="K11" s="62"/>
      <c r="L11" s="62"/>
      <c r="M11" s="62"/>
      <c r="N11" s="71"/>
      <c r="O11" s="62"/>
      <c r="P11" s="62"/>
      <c r="Q11" s="62"/>
      <c r="R11" s="62"/>
      <c r="S11" s="62"/>
      <c r="T11" s="62"/>
      <c r="U11" s="62"/>
      <c r="V11" s="71"/>
      <c r="W11" s="62"/>
      <c r="X11" s="62"/>
      <c r="Y11" s="70"/>
      <c r="Z11" s="70"/>
      <c r="AA11" s="80"/>
      <c r="AB11" s="80"/>
      <c r="AC11" s="80"/>
      <c r="AD11" s="80"/>
      <c r="AE11" s="80"/>
      <c r="AF11" s="71"/>
      <c r="AG11" s="61"/>
      <c r="AH11" s="105"/>
      <c r="AL11" s="94"/>
      <c r="AX11" s="66"/>
    </row>
    <row r="12" spans="1:50" ht="12.75">
      <c r="A12" s="122">
        <f>IF('019G-Kerr'!A12&gt;0,'019G-Kerr'!A12,"")</f>
        <v>3</v>
      </c>
      <c r="B12" s="123"/>
      <c r="C12" s="124"/>
      <c r="D12" s="125"/>
      <c r="E12" s="125"/>
      <c r="F12" s="126"/>
      <c r="G12" s="278"/>
      <c r="I12" s="71"/>
      <c r="J12" s="62"/>
      <c r="K12" s="62"/>
      <c r="L12" s="62"/>
      <c r="M12" s="62"/>
      <c r="N12" s="71"/>
      <c r="O12" s="62"/>
      <c r="P12" s="62"/>
      <c r="Q12" s="62"/>
      <c r="R12" s="62"/>
      <c r="S12" s="62"/>
      <c r="T12" s="62"/>
      <c r="U12" s="62"/>
      <c r="V12" s="71"/>
      <c r="W12" s="62"/>
      <c r="X12" s="62"/>
      <c r="Y12" s="70"/>
      <c r="Z12" s="70"/>
      <c r="AA12" s="80"/>
      <c r="AB12" s="80"/>
      <c r="AC12" s="80"/>
      <c r="AD12" s="80"/>
      <c r="AE12" s="80"/>
      <c r="AF12" s="71"/>
      <c r="AG12" s="104"/>
      <c r="AH12" s="105"/>
      <c r="AI12" s="62"/>
      <c r="AK12" s="62"/>
      <c r="AL12" s="97"/>
      <c r="AN12" s="62"/>
      <c r="AO12" s="62"/>
      <c r="AX12" s="66"/>
    </row>
    <row r="13" spans="1:50" ht="12.75">
      <c r="A13" s="122">
        <f>IF('019G-Kerr'!A13&gt;0,'019G-Kerr'!A13,"")</f>
        <v>4</v>
      </c>
      <c r="B13" s="123"/>
      <c r="C13" s="124"/>
      <c r="D13" s="125"/>
      <c r="E13" s="125"/>
      <c r="F13" s="126"/>
      <c r="G13" s="278"/>
      <c r="I13" s="71"/>
      <c r="J13" s="62"/>
      <c r="K13" s="62"/>
      <c r="L13" s="62"/>
      <c r="M13" s="62"/>
      <c r="N13" s="71"/>
      <c r="O13" s="62"/>
      <c r="P13" s="62"/>
      <c r="Q13" s="62"/>
      <c r="R13" s="62"/>
      <c r="S13" s="62"/>
      <c r="T13" s="62"/>
      <c r="U13" s="62"/>
      <c r="V13" s="71"/>
      <c r="W13" s="62"/>
      <c r="X13" s="62"/>
      <c r="Y13" s="70"/>
      <c r="Z13" s="70"/>
      <c r="AA13" s="80"/>
      <c r="AB13" s="80"/>
      <c r="AC13" s="80"/>
      <c r="AD13" s="80"/>
      <c r="AE13" s="80"/>
      <c r="AF13" s="71"/>
      <c r="AG13" s="61"/>
      <c r="AH13" s="105"/>
      <c r="AL13" s="94"/>
      <c r="AX13" s="66"/>
    </row>
    <row r="14" spans="1:50" ht="12.75">
      <c r="A14" s="122">
        <f>IF('019G-Kerr'!A14&gt;0,'019G-Kerr'!A14,"")</f>
        <v>5</v>
      </c>
      <c r="B14" s="123"/>
      <c r="C14" s="124"/>
      <c r="D14" s="125"/>
      <c r="E14" s="125"/>
      <c r="F14" s="126"/>
      <c r="G14" s="278"/>
      <c r="I14" s="71"/>
      <c r="J14" s="62"/>
      <c r="K14" s="62"/>
      <c r="L14" s="62"/>
      <c r="M14" s="62"/>
      <c r="N14" s="71"/>
      <c r="O14" s="62"/>
      <c r="P14" s="62"/>
      <c r="Q14" s="62"/>
      <c r="R14" s="62"/>
      <c r="S14" s="62"/>
      <c r="T14" s="62"/>
      <c r="U14" s="62"/>
      <c r="V14" s="71"/>
      <c r="W14" s="62"/>
      <c r="X14" s="62"/>
      <c r="Y14" s="70"/>
      <c r="Z14" s="70"/>
      <c r="AA14" s="80"/>
      <c r="AB14" s="80"/>
      <c r="AC14" s="80"/>
      <c r="AD14" s="80"/>
      <c r="AE14" s="80"/>
      <c r="AF14" s="71"/>
      <c r="AG14" s="61"/>
      <c r="AH14" s="105"/>
      <c r="AL14" s="97"/>
      <c r="AR14" s="66"/>
      <c r="AX14" s="66"/>
    </row>
    <row r="15" spans="1:50" ht="12.75">
      <c r="A15" s="122">
        <f>IF('019G-Kerr'!A15&gt;0,'019G-Kerr'!A15,"")</f>
        <v>6</v>
      </c>
      <c r="B15" s="123"/>
      <c r="C15" s="124"/>
      <c r="D15" s="125"/>
      <c r="E15" s="125"/>
      <c r="F15" s="126"/>
      <c r="G15" s="278"/>
      <c r="I15" s="71"/>
      <c r="J15" s="62"/>
      <c r="K15" s="62"/>
      <c r="L15" s="62"/>
      <c r="M15" s="62"/>
      <c r="N15" s="71"/>
      <c r="O15" s="62"/>
      <c r="P15" s="62"/>
      <c r="Q15" s="62"/>
      <c r="R15" s="62"/>
      <c r="S15" s="62"/>
      <c r="T15" s="62"/>
      <c r="U15" s="62"/>
      <c r="V15" s="71"/>
      <c r="W15" s="62"/>
      <c r="X15" s="62"/>
      <c r="Y15" s="62"/>
      <c r="Z15" s="70"/>
      <c r="AA15" s="80"/>
      <c r="AB15" s="80"/>
      <c r="AC15" s="80"/>
      <c r="AD15" s="80"/>
      <c r="AE15" s="80"/>
      <c r="AF15" s="71"/>
      <c r="AG15" s="61"/>
      <c r="AH15" s="105"/>
      <c r="AL15" s="94"/>
      <c r="AX15" s="66"/>
    </row>
    <row r="16" spans="1:50" ht="12.75">
      <c r="A16" s="122">
        <f>IF('019G-Kerr'!A16&gt;0,'019G-Kerr'!A16,"")</f>
        <v>7</v>
      </c>
      <c r="B16" s="123"/>
      <c r="C16" s="124"/>
      <c r="D16" s="125"/>
      <c r="E16" s="125"/>
      <c r="F16" s="126"/>
      <c r="G16" s="278"/>
      <c r="I16" s="71"/>
      <c r="J16" s="62"/>
      <c r="K16" s="62"/>
      <c r="L16" s="62"/>
      <c r="M16" s="62"/>
      <c r="N16" s="71"/>
      <c r="O16" s="62"/>
      <c r="P16" s="62"/>
      <c r="Q16" s="62"/>
      <c r="R16" s="62"/>
      <c r="S16" s="62"/>
      <c r="T16" s="62"/>
      <c r="U16" s="62"/>
      <c r="V16" s="71"/>
      <c r="W16" s="62"/>
      <c r="X16" s="62"/>
      <c r="Y16" s="70"/>
      <c r="Z16" s="70"/>
      <c r="AA16" s="80"/>
      <c r="AB16" s="80"/>
      <c r="AC16" s="80"/>
      <c r="AD16" s="80"/>
      <c r="AE16" s="80"/>
      <c r="AF16" s="71"/>
      <c r="AG16" s="61"/>
      <c r="AH16" s="105"/>
      <c r="AI16" s="62"/>
      <c r="AJ16" s="62"/>
      <c r="AK16" s="62"/>
      <c r="AL16" s="97"/>
      <c r="AM16" s="62"/>
      <c r="AN16" s="62"/>
      <c r="AX16" s="66"/>
    </row>
    <row r="17" spans="1:50" ht="12.75">
      <c r="A17" s="122">
        <f>IF('019G-Kerr'!A17&gt;0,'019G-Kerr'!A17,"")</f>
        <v>8</v>
      </c>
      <c r="B17" s="123"/>
      <c r="C17" s="124"/>
      <c r="D17" s="125"/>
      <c r="E17" s="125"/>
      <c r="F17" s="126"/>
      <c r="G17" s="278"/>
      <c r="I17" s="71"/>
      <c r="J17" s="62"/>
      <c r="K17" s="62"/>
      <c r="L17" s="62"/>
      <c r="M17" s="62"/>
      <c r="N17" s="71"/>
      <c r="O17" s="62"/>
      <c r="P17" s="62"/>
      <c r="Q17" s="62"/>
      <c r="R17" s="62"/>
      <c r="S17" s="62"/>
      <c r="T17" s="62"/>
      <c r="U17" s="62"/>
      <c r="V17" s="71"/>
      <c r="W17" s="62"/>
      <c r="X17" s="62"/>
      <c r="Y17" s="70"/>
      <c r="Z17" s="70"/>
      <c r="AA17" s="80"/>
      <c r="AB17" s="80"/>
      <c r="AC17" s="80"/>
      <c r="AD17" s="80"/>
      <c r="AE17" s="80"/>
      <c r="AF17" s="71"/>
      <c r="AG17" s="61"/>
      <c r="AH17" s="105"/>
      <c r="AI17" s="62"/>
      <c r="AJ17" s="62"/>
      <c r="AK17" s="62"/>
      <c r="AL17" s="95"/>
      <c r="AX17" s="66"/>
    </row>
    <row r="18" spans="1:50" ht="12.75">
      <c r="A18" s="122">
        <f>IF('019G-Kerr'!A18&gt;0,'019G-Kerr'!A18,"")</f>
        <v>9</v>
      </c>
      <c r="B18" s="123"/>
      <c r="C18" s="124"/>
      <c r="D18" s="282"/>
      <c r="E18" s="282"/>
      <c r="F18" s="283">
        <v>1</v>
      </c>
      <c r="G18" s="278"/>
      <c r="I18" s="71"/>
      <c r="J18" s="62"/>
      <c r="K18" s="62"/>
      <c r="L18" s="62"/>
      <c r="M18" s="62"/>
      <c r="N18" s="71"/>
      <c r="O18" s="62"/>
      <c r="P18" s="62"/>
      <c r="Q18" s="62"/>
      <c r="R18" s="62"/>
      <c r="S18" s="62"/>
      <c r="T18" s="62"/>
      <c r="U18" s="62"/>
      <c r="V18" s="71"/>
      <c r="W18" s="62"/>
      <c r="X18" s="62"/>
      <c r="Y18" s="70"/>
      <c r="Z18" s="70"/>
      <c r="AA18" s="80"/>
      <c r="AB18" s="80"/>
      <c r="AC18" s="80"/>
      <c r="AD18" s="80"/>
      <c r="AE18" s="80"/>
      <c r="AF18" s="71"/>
      <c r="AG18" s="61"/>
      <c r="AH18" s="105"/>
      <c r="AI18" s="62"/>
      <c r="AJ18" s="62"/>
      <c r="AK18" s="62"/>
      <c r="AL18" s="97"/>
      <c r="AN18" s="66"/>
      <c r="AO18" s="66"/>
      <c r="AX18" s="66"/>
    </row>
    <row r="19" spans="1:50" ht="12.75">
      <c r="A19" s="122">
        <f>IF('019G-Kerr'!A19&gt;0,'019G-Kerr'!A19,"")</f>
        <v>10</v>
      </c>
      <c r="B19" s="284"/>
      <c r="C19" s="281"/>
      <c r="D19" s="125"/>
      <c r="E19" s="125"/>
      <c r="F19" s="126">
        <v>1</v>
      </c>
      <c r="G19" s="278"/>
      <c r="I19" s="71"/>
      <c r="J19" s="62"/>
      <c r="K19" s="62"/>
      <c r="L19" s="62"/>
      <c r="M19" s="62"/>
      <c r="N19" s="71"/>
      <c r="O19" s="62"/>
      <c r="P19" s="62"/>
      <c r="Q19" s="62"/>
      <c r="R19" s="62"/>
      <c r="S19" s="62"/>
      <c r="T19" s="62"/>
      <c r="U19" s="62"/>
      <c r="V19" s="71"/>
      <c r="W19" s="62"/>
      <c r="X19" s="62"/>
      <c r="Y19" s="70"/>
      <c r="Z19" s="70"/>
      <c r="AA19" s="80"/>
      <c r="AB19" s="80"/>
      <c r="AC19" s="80"/>
      <c r="AD19" s="80"/>
      <c r="AE19" s="80"/>
      <c r="AF19" s="71"/>
      <c r="AG19" s="61"/>
      <c r="AH19" s="105"/>
      <c r="AI19" s="66"/>
      <c r="AJ19" s="66"/>
      <c r="AK19" s="66"/>
      <c r="AL19" s="96"/>
      <c r="AX19" s="66"/>
    </row>
    <row r="20" spans="1:50" ht="12.75">
      <c r="A20" s="122">
        <f>IF('019G-Kerr'!A20&gt;0,'019G-Kerr'!A20,"")</f>
        <v>11</v>
      </c>
      <c r="B20" s="123"/>
      <c r="C20" s="124"/>
      <c r="D20" s="125"/>
      <c r="E20" s="125"/>
      <c r="F20" s="126"/>
      <c r="G20" s="278"/>
      <c r="I20" s="71"/>
      <c r="J20" s="62"/>
      <c r="K20" s="62"/>
      <c r="L20" s="62"/>
      <c r="M20" s="62"/>
      <c r="N20" s="71"/>
      <c r="O20" s="62"/>
      <c r="P20" s="62"/>
      <c r="Q20" s="62"/>
      <c r="R20" s="62"/>
      <c r="S20" s="62"/>
      <c r="T20" s="62"/>
      <c r="U20" s="62"/>
      <c r="V20" s="71"/>
      <c r="W20" s="62"/>
      <c r="X20" s="62"/>
      <c r="Y20" s="70"/>
      <c r="Z20" s="70"/>
      <c r="AA20" s="80"/>
      <c r="AB20" s="80"/>
      <c r="AC20" s="80"/>
      <c r="AD20" s="80"/>
      <c r="AE20" s="80"/>
      <c r="AF20" s="71"/>
      <c r="AG20" s="61"/>
      <c r="AH20" s="105"/>
      <c r="AI20" s="66"/>
      <c r="AJ20" s="66"/>
      <c r="AK20" s="66"/>
      <c r="AL20" s="97"/>
      <c r="AM20" s="69"/>
      <c r="AN20" s="69"/>
      <c r="AO20" s="69"/>
      <c r="AX20" s="66"/>
    </row>
    <row r="21" spans="1:50" ht="12.75">
      <c r="A21" s="122">
        <f>IF('019G-Kerr'!A21&gt;0,'019G-Kerr'!A21,"")</f>
        <v>12</v>
      </c>
      <c r="B21" s="123"/>
      <c r="C21" s="124"/>
      <c r="D21" s="125"/>
      <c r="E21" s="125"/>
      <c r="F21" s="126"/>
      <c r="G21" s="278"/>
      <c r="I21" s="71"/>
      <c r="J21" s="62"/>
      <c r="K21" s="62"/>
      <c r="L21" s="62"/>
      <c r="M21" s="62"/>
      <c r="N21" s="71"/>
      <c r="O21" s="62"/>
      <c r="P21" s="62"/>
      <c r="Q21" s="62"/>
      <c r="R21" s="62"/>
      <c r="S21" s="62"/>
      <c r="T21" s="62"/>
      <c r="U21" s="62"/>
      <c r="V21" s="71"/>
      <c r="W21" s="62"/>
      <c r="X21" s="62"/>
      <c r="Y21" s="70"/>
      <c r="Z21" s="70"/>
      <c r="AA21" s="80"/>
      <c r="AB21" s="80"/>
      <c r="AC21" s="80"/>
      <c r="AD21" s="80"/>
      <c r="AE21" s="80"/>
      <c r="AF21" s="71"/>
      <c r="AG21" s="61"/>
      <c r="AH21" s="105"/>
      <c r="AI21" s="66"/>
      <c r="AJ21" s="66"/>
      <c r="AK21" s="66"/>
      <c r="AL21" s="96"/>
      <c r="AX21" s="66"/>
    </row>
    <row r="22" spans="1:50" ht="12.75">
      <c r="A22" s="122">
        <f>IF('019G-Kerr'!A22&gt;0,'019G-Kerr'!A22,"")</f>
        <v>13</v>
      </c>
      <c r="B22" s="123"/>
      <c r="C22" s="124"/>
      <c r="D22" s="125"/>
      <c r="E22" s="125"/>
      <c r="F22" s="126"/>
      <c r="G22" s="278"/>
      <c r="I22" s="71"/>
      <c r="J22" s="62"/>
      <c r="K22" s="62"/>
      <c r="L22" s="62"/>
      <c r="M22" s="62"/>
      <c r="N22" s="71"/>
      <c r="O22" s="62"/>
      <c r="P22" s="62"/>
      <c r="Q22" s="62"/>
      <c r="R22" s="62"/>
      <c r="S22" s="62"/>
      <c r="T22" s="62"/>
      <c r="U22" s="62"/>
      <c r="V22" s="71"/>
      <c r="W22" s="62"/>
      <c r="X22" s="62"/>
      <c r="Y22" s="62"/>
      <c r="Z22" s="70"/>
      <c r="AA22" s="80"/>
      <c r="AB22" s="80"/>
      <c r="AC22" s="80"/>
      <c r="AD22" s="80"/>
      <c r="AE22" s="80"/>
      <c r="AF22" s="71"/>
      <c r="AG22" s="61"/>
      <c r="AH22" s="105"/>
      <c r="AI22" s="66"/>
      <c r="AJ22" s="66"/>
      <c r="AK22" s="66"/>
      <c r="AL22" s="97"/>
      <c r="AM22" s="69"/>
      <c r="AN22" s="69"/>
      <c r="AX22" s="66"/>
    </row>
    <row r="23" spans="1:50" ht="12.75">
      <c r="A23" s="122">
        <f>IF('019G-Kerr'!A23&gt;0,'019G-Kerr'!A23,"")</f>
        <v>14</v>
      </c>
      <c r="B23" s="128"/>
      <c r="C23" s="124"/>
      <c r="D23" s="125"/>
      <c r="E23" s="125"/>
      <c r="F23" s="126"/>
      <c r="G23" s="278"/>
      <c r="I23" s="71"/>
      <c r="J23" s="62"/>
      <c r="K23" s="62"/>
      <c r="L23" s="62"/>
      <c r="M23" s="62"/>
      <c r="N23" s="71"/>
      <c r="O23" s="62"/>
      <c r="P23" s="62"/>
      <c r="Q23" s="62"/>
      <c r="R23" s="62"/>
      <c r="S23" s="62"/>
      <c r="T23" s="62"/>
      <c r="U23" s="62"/>
      <c r="V23" s="71"/>
      <c r="W23" s="62"/>
      <c r="X23" s="62"/>
      <c r="Y23" s="70"/>
      <c r="Z23" s="70"/>
      <c r="AA23" s="80"/>
      <c r="AB23" s="80"/>
      <c r="AC23" s="80"/>
      <c r="AD23" s="80"/>
      <c r="AE23" s="80"/>
      <c r="AF23" s="71"/>
      <c r="AG23" s="61"/>
      <c r="AH23" s="105"/>
      <c r="AI23" s="66"/>
      <c r="AJ23" s="66"/>
      <c r="AK23" s="66"/>
      <c r="AL23" s="96"/>
      <c r="AX23" s="66"/>
    </row>
    <row r="24" spans="1:50" ht="12.75">
      <c r="A24" s="122">
        <f>IF('019G-Kerr'!A24&gt;0,'019G-Kerr'!A24,"")</f>
        <v>15</v>
      </c>
      <c r="B24" s="123"/>
      <c r="C24" s="124"/>
      <c r="D24" s="125"/>
      <c r="E24" s="125"/>
      <c r="F24" s="126">
        <v>1</v>
      </c>
      <c r="G24" s="112"/>
      <c r="I24" s="71"/>
      <c r="J24" s="62"/>
      <c r="K24" s="62"/>
      <c r="L24" s="62"/>
      <c r="M24" s="62"/>
      <c r="N24" s="71"/>
      <c r="O24" s="62"/>
      <c r="P24" s="62"/>
      <c r="Q24" s="62"/>
      <c r="R24" s="62"/>
      <c r="S24" s="62"/>
      <c r="T24" s="62"/>
      <c r="U24" s="62"/>
      <c r="V24" s="71"/>
      <c r="W24" s="62"/>
      <c r="X24" s="62"/>
      <c r="Y24" s="70"/>
      <c r="Z24" s="70"/>
      <c r="AA24" s="80"/>
      <c r="AB24" s="80"/>
      <c r="AC24" s="80"/>
      <c r="AD24" s="80"/>
      <c r="AE24" s="80"/>
      <c r="AF24" s="71"/>
      <c r="AG24" s="61"/>
      <c r="AH24" s="105"/>
      <c r="AI24" s="66"/>
      <c r="AJ24" s="66"/>
      <c r="AK24" s="66"/>
      <c r="AL24" s="97"/>
      <c r="AM24" s="69"/>
      <c r="AN24" s="69"/>
      <c r="AO24" s="69"/>
      <c r="AX24" s="66"/>
    </row>
    <row r="25" spans="1:50" ht="12.75">
      <c r="A25" s="122">
        <f>IF('019G-Kerr'!A25&gt;0,'019G-Kerr'!A25,"")</f>
        <v>16</v>
      </c>
      <c r="B25" s="123"/>
      <c r="C25" s="124"/>
      <c r="D25" s="125"/>
      <c r="E25" s="125"/>
      <c r="F25" s="126"/>
      <c r="G25" s="278"/>
      <c r="I25" s="71"/>
      <c r="J25" s="62"/>
      <c r="K25" s="62"/>
      <c r="L25" s="62"/>
      <c r="M25" s="62"/>
      <c r="N25" s="71"/>
      <c r="O25" s="62"/>
      <c r="P25" s="62"/>
      <c r="Q25" s="62"/>
      <c r="R25" s="62"/>
      <c r="S25" s="62"/>
      <c r="T25" s="62"/>
      <c r="U25" s="62"/>
      <c r="V25" s="71"/>
      <c r="W25" s="62"/>
      <c r="X25" s="62"/>
      <c r="Y25" s="70"/>
      <c r="Z25" s="70"/>
      <c r="AA25" s="80"/>
      <c r="AB25" s="80"/>
      <c r="AC25" s="80"/>
      <c r="AD25" s="80"/>
      <c r="AE25" s="80"/>
      <c r="AF25" s="71"/>
      <c r="AG25" s="61"/>
      <c r="AH25" s="105"/>
      <c r="AI25" s="66"/>
      <c r="AJ25" s="66"/>
      <c r="AK25" s="66"/>
      <c r="AL25" s="96"/>
      <c r="AX25" s="66"/>
    </row>
    <row r="26" spans="1:50" ht="12.75">
      <c r="A26" s="122">
        <f>IF('019G-Kerr'!A26&gt;0,'019G-Kerr'!A26,"")</f>
        <v>17</v>
      </c>
      <c r="B26" s="128"/>
      <c r="C26" s="124"/>
      <c r="D26" s="125"/>
      <c r="E26" s="125"/>
      <c r="F26" s="126">
        <v>1</v>
      </c>
      <c r="G26" s="278"/>
      <c r="I26" s="71"/>
      <c r="J26" s="62"/>
      <c r="K26" s="62"/>
      <c r="L26" s="62"/>
      <c r="M26" s="62"/>
      <c r="N26" s="71"/>
      <c r="O26" s="62"/>
      <c r="P26" s="62"/>
      <c r="Q26" s="62"/>
      <c r="R26" s="62"/>
      <c r="S26" s="62"/>
      <c r="T26" s="62"/>
      <c r="U26" s="62"/>
      <c r="V26" s="71"/>
      <c r="W26" s="62"/>
      <c r="X26" s="62"/>
      <c r="Y26" s="70"/>
      <c r="Z26" s="70"/>
      <c r="AA26" s="80"/>
      <c r="AB26" s="80"/>
      <c r="AC26" s="80"/>
      <c r="AD26" s="80"/>
      <c r="AE26" s="80"/>
      <c r="AF26" s="71"/>
      <c r="AG26" s="61"/>
      <c r="AH26" s="105"/>
      <c r="AI26" s="66"/>
      <c r="AJ26" s="66"/>
      <c r="AK26" s="66"/>
      <c r="AL26" s="97"/>
      <c r="AM26" s="69"/>
      <c r="AN26" s="69"/>
      <c r="AO26" s="69"/>
      <c r="AX26" s="66"/>
    </row>
    <row r="27" spans="1:50" ht="12.75">
      <c r="A27" s="122">
        <f>IF('019G-Kerr'!A27&gt;0,'019G-Kerr'!A27,"")</f>
        <v>18</v>
      </c>
      <c r="B27" s="128"/>
      <c r="C27" s="124"/>
      <c r="D27" s="125"/>
      <c r="E27" s="125"/>
      <c r="F27" s="126"/>
      <c r="G27" s="278"/>
      <c r="I27" s="71"/>
      <c r="J27" s="62"/>
      <c r="K27" s="62"/>
      <c r="L27" s="62"/>
      <c r="M27" s="62"/>
      <c r="N27" s="71"/>
      <c r="O27" s="62"/>
      <c r="P27" s="62"/>
      <c r="Q27" s="62"/>
      <c r="R27" s="62"/>
      <c r="S27" s="62"/>
      <c r="T27" s="62"/>
      <c r="U27" s="62"/>
      <c r="V27" s="71"/>
      <c r="W27" s="62"/>
      <c r="X27" s="62"/>
      <c r="Y27" s="70"/>
      <c r="Z27" s="70"/>
      <c r="AA27" s="80"/>
      <c r="AB27" s="80"/>
      <c r="AC27" s="80"/>
      <c r="AD27" s="80"/>
      <c r="AE27" s="80"/>
      <c r="AF27" s="71"/>
      <c r="AG27" s="61"/>
      <c r="AH27" s="105"/>
      <c r="AL27" s="94"/>
      <c r="AX27" s="66"/>
    </row>
    <row r="28" spans="1:50" ht="12.75">
      <c r="A28" s="122">
        <f>IF('019G-Kerr'!A28&gt;0,'019G-Kerr'!A28,"")</f>
        <v>19</v>
      </c>
      <c r="B28" s="128"/>
      <c r="C28" s="124"/>
      <c r="D28" s="125"/>
      <c r="E28" s="125"/>
      <c r="F28" s="126"/>
      <c r="G28" s="278"/>
      <c r="I28" s="71"/>
      <c r="J28" s="62"/>
      <c r="K28" s="62"/>
      <c r="L28" s="62"/>
      <c r="M28" s="62"/>
      <c r="N28" s="71"/>
      <c r="O28" s="62"/>
      <c r="P28" s="62"/>
      <c r="Q28" s="62"/>
      <c r="R28" s="62"/>
      <c r="S28" s="62"/>
      <c r="T28" s="62"/>
      <c r="U28" s="62"/>
      <c r="V28" s="71"/>
      <c r="W28" s="62"/>
      <c r="X28" s="62"/>
      <c r="Y28" s="70"/>
      <c r="Z28" s="70"/>
      <c r="AA28" s="80"/>
      <c r="AB28" s="80"/>
      <c r="AC28" s="80"/>
      <c r="AD28" s="80"/>
      <c r="AE28" s="80"/>
      <c r="AF28" s="71"/>
      <c r="AG28" s="61"/>
      <c r="AH28" s="105"/>
      <c r="AL28" s="94"/>
      <c r="AR28" s="62"/>
      <c r="AS28" s="62"/>
      <c r="AT28" s="62"/>
      <c r="AU28" s="62"/>
      <c r="AV28" s="62"/>
      <c r="AX28" s="66"/>
    </row>
    <row r="29" spans="1:50" ht="12.75">
      <c r="A29" s="122">
        <f>IF('019G-Kerr'!A29&gt;0,'019G-Kerr'!A29,"")</f>
        <v>20</v>
      </c>
      <c r="B29" s="128"/>
      <c r="C29" s="124"/>
      <c r="D29" s="125">
        <v>0.43</v>
      </c>
      <c r="E29" s="125">
        <v>5</v>
      </c>
      <c r="F29" s="126"/>
      <c r="G29" s="278"/>
      <c r="I29" s="71"/>
      <c r="J29" s="62"/>
      <c r="K29" s="62"/>
      <c r="L29" s="62"/>
      <c r="M29" s="62"/>
      <c r="N29" s="71"/>
      <c r="O29" s="62"/>
      <c r="P29" s="62"/>
      <c r="Q29" s="62"/>
      <c r="R29" s="62"/>
      <c r="S29" s="62"/>
      <c r="T29" s="62"/>
      <c r="U29" s="62"/>
      <c r="V29" s="71"/>
      <c r="W29" s="62"/>
      <c r="X29" s="62"/>
      <c r="Y29" s="62"/>
      <c r="Z29" s="70"/>
      <c r="AA29" s="80"/>
      <c r="AB29" s="80"/>
      <c r="AC29" s="80"/>
      <c r="AD29" s="80"/>
      <c r="AE29" s="80"/>
      <c r="AF29" s="71"/>
      <c r="AG29" s="61"/>
      <c r="AH29" s="105"/>
      <c r="AL29" s="94"/>
      <c r="AX29" s="66"/>
    </row>
    <row r="30" spans="1:50" ht="12.75">
      <c r="A30" s="122">
        <f>IF('019G-Kerr'!A30&gt;0,'019G-Kerr'!A30,"")</f>
        <v>21</v>
      </c>
      <c r="B30" s="123">
        <v>0.279</v>
      </c>
      <c r="C30" s="124">
        <v>1</v>
      </c>
      <c r="D30" s="125">
        <v>1.25</v>
      </c>
      <c r="E30" s="125">
        <v>10</v>
      </c>
      <c r="F30" s="126"/>
      <c r="G30" s="278" t="s">
        <v>143</v>
      </c>
      <c r="I30" s="71"/>
      <c r="J30" s="62"/>
      <c r="K30" s="62"/>
      <c r="L30" s="62"/>
      <c r="M30" s="62"/>
      <c r="N30" s="71"/>
      <c r="O30" s="62"/>
      <c r="P30" s="62"/>
      <c r="Q30" s="62"/>
      <c r="R30" s="62"/>
      <c r="S30" s="62"/>
      <c r="T30" s="62"/>
      <c r="U30" s="62"/>
      <c r="V30" s="71"/>
      <c r="W30" s="62"/>
      <c r="X30" s="62"/>
      <c r="Y30" s="70"/>
      <c r="Z30" s="70"/>
      <c r="AA30" s="80"/>
      <c r="AB30" s="80"/>
      <c r="AC30" s="80"/>
      <c r="AD30" s="80"/>
      <c r="AE30" s="80"/>
      <c r="AF30" s="71"/>
      <c r="AG30" s="61"/>
      <c r="AH30" s="105"/>
      <c r="AI30" s="70"/>
      <c r="AJ30" s="70"/>
      <c r="AL30" s="94"/>
      <c r="AX30" s="66"/>
    </row>
    <row r="31" spans="1:50" ht="12.75">
      <c r="A31" s="122">
        <f>IF('019G-Kerr'!A31&gt;0,'019G-Kerr'!A31,"")</f>
        <v>22</v>
      </c>
      <c r="B31" s="123"/>
      <c r="C31" s="124"/>
      <c r="D31" s="129">
        <v>0.02</v>
      </c>
      <c r="E31" s="125">
        <v>2</v>
      </c>
      <c r="F31" s="126"/>
      <c r="G31" s="278"/>
      <c r="I31" s="71"/>
      <c r="J31" s="62"/>
      <c r="K31" s="62"/>
      <c r="L31" s="62"/>
      <c r="M31" s="62"/>
      <c r="N31" s="71"/>
      <c r="O31" s="62"/>
      <c r="P31" s="62"/>
      <c r="Q31" s="62"/>
      <c r="R31" s="62"/>
      <c r="S31" s="62"/>
      <c r="T31" s="62"/>
      <c r="U31" s="62"/>
      <c r="V31" s="71"/>
      <c r="W31" s="62"/>
      <c r="X31" s="62"/>
      <c r="Y31" s="70"/>
      <c r="Z31" s="70"/>
      <c r="AA31" s="80"/>
      <c r="AB31" s="80"/>
      <c r="AC31" s="80"/>
      <c r="AD31" s="80"/>
      <c r="AE31" s="80"/>
      <c r="AF31" s="71"/>
      <c r="AG31" s="61"/>
      <c r="AH31" s="105"/>
      <c r="AL31" s="94"/>
      <c r="AX31" s="66"/>
    </row>
    <row r="32" spans="1:50" ht="12.75">
      <c r="A32" s="122">
        <f>IF('019G-Kerr'!A32&gt;0,'019G-Kerr'!A32,"")</f>
        <v>23</v>
      </c>
      <c r="B32" s="293"/>
      <c r="C32" s="294"/>
      <c r="D32" s="296"/>
      <c r="E32" s="296"/>
      <c r="F32" s="297"/>
      <c r="G32" s="278"/>
      <c r="I32" s="71"/>
      <c r="J32" s="62"/>
      <c r="K32" s="62"/>
      <c r="L32" s="62"/>
      <c r="M32" s="62"/>
      <c r="N32" s="71"/>
      <c r="O32" s="62"/>
      <c r="P32" s="62"/>
      <c r="Q32" s="62"/>
      <c r="R32" s="62"/>
      <c r="S32" s="62"/>
      <c r="T32" s="62"/>
      <c r="U32" s="62"/>
      <c r="V32" s="71"/>
      <c r="W32" s="62"/>
      <c r="X32" s="62"/>
      <c r="Y32" s="70"/>
      <c r="Z32" s="70"/>
      <c r="AA32" s="80"/>
      <c r="AB32" s="80"/>
      <c r="AC32" s="80"/>
      <c r="AD32" s="80"/>
      <c r="AE32" s="80"/>
      <c r="AF32" s="71"/>
      <c r="AG32" s="61"/>
      <c r="AH32" s="105"/>
      <c r="AI32" s="66"/>
      <c r="AJ32" s="66"/>
      <c r="AL32" s="94"/>
      <c r="AQ32" s="73"/>
      <c r="AR32" s="73"/>
      <c r="AS32" s="62"/>
      <c r="AX32" s="66"/>
    </row>
    <row r="33" spans="1:50" ht="12.75">
      <c r="A33" s="122">
        <f>IF('019G-Kerr'!A33&gt;0,'019G-Kerr'!A33,"")</f>
        <v>24</v>
      </c>
      <c r="B33" s="123"/>
      <c r="C33" s="124"/>
      <c r="D33" s="282"/>
      <c r="E33" s="282"/>
      <c r="F33" s="126"/>
      <c r="G33" s="278"/>
      <c r="I33" s="71"/>
      <c r="J33" s="62"/>
      <c r="K33" s="62"/>
      <c r="L33" s="62"/>
      <c r="M33" s="62"/>
      <c r="N33" s="71"/>
      <c r="O33" s="62"/>
      <c r="P33" s="62"/>
      <c r="Q33" s="62"/>
      <c r="R33" s="62"/>
      <c r="S33" s="62"/>
      <c r="T33" s="62"/>
      <c r="U33" s="62"/>
      <c r="V33" s="71"/>
      <c r="W33" s="62"/>
      <c r="X33" s="62"/>
      <c r="Y33" s="70"/>
      <c r="Z33" s="70"/>
      <c r="AA33" s="80"/>
      <c r="AB33" s="80"/>
      <c r="AC33" s="80"/>
      <c r="AD33" s="80"/>
      <c r="AE33" s="80"/>
      <c r="AF33" s="71"/>
      <c r="AG33" s="61"/>
      <c r="AH33" s="105"/>
      <c r="AL33" s="94"/>
      <c r="AX33" s="66"/>
    </row>
    <row r="34" spans="1:50" ht="12.75">
      <c r="A34" s="122">
        <f>IF('019G-Kerr'!A34&gt;0,'019G-Kerr'!A34,"")</f>
        <v>25</v>
      </c>
      <c r="B34" s="284"/>
      <c r="C34" s="281"/>
      <c r="D34" s="125"/>
      <c r="E34" s="125"/>
      <c r="F34" s="126"/>
      <c r="G34" s="278"/>
      <c r="I34" s="71"/>
      <c r="J34" s="62"/>
      <c r="K34" s="62"/>
      <c r="L34" s="62"/>
      <c r="M34" s="62"/>
      <c r="N34" s="71"/>
      <c r="O34" s="62"/>
      <c r="P34" s="62"/>
      <c r="Q34" s="62"/>
      <c r="R34" s="62"/>
      <c r="S34" s="62"/>
      <c r="T34" s="62"/>
      <c r="U34" s="62"/>
      <c r="V34" s="71"/>
      <c r="W34" s="62"/>
      <c r="X34" s="62"/>
      <c r="Y34" s="70"/>
      <c r="Z34" s="70"/>
      <c r="AA34" s="80"/>
      <c r="AB34" s="80"/>
      <c r="AC34" s="80"/>
      <c r="AD34" s="80"/>
      <c r="AE34" s="80"/>
      <c r="AF34" s="71"/>
      <c r="AG34" s="61"/>
      <c r="AH34" s="105"/>
      <c r="AI34" s="66"/>
      <c r="AJ34" s="66"/>
      <c r="AL34" s="94"/>
      <c r="AX34" s="66"/>
    </row>
    <row r="35" spans="1:50" ht="12.75">
      <c r="A35" s="122">
        <f>IF('019G-Kerr'!A35&gt;0,'019G-Kerr'!A35,"")</f>
        <v>26</v>
      </c>
      <c r="B35" s="284"/>
      <c r="C35" s="281"/>
      <c r="D35" s="125"/>
      <c r="E35" s="125"/>
      <c r="F35" s="126">
        <v>1</v>
      </c>
      <c r="G35" s="278"/>
      <c r="I35" s="71"/>
      <c r="J35" s="62"/>
      <c r="K35" s="62"/>
      <c r="L35" s="62"/>
      <c r="M35" s="62"/>
      <c r="N35" s="71"/>
      <c r="O35" s="62"/>
      <c r="P35" s="62"/>
      <c r="Q35" s="62"/>
      <c r="R35" s="62"/>
      <c r="S35" s="62"/>
      <c r="T35" s="62"/>
      <c r="U35" s="62"/>
      <c r="V35" s="71"/>
      <c r="W35" s="62"/>
      <c r="X35" s="62"/>
      <c r="Y35" s="70"/>
      <c r="Z35" s="70"/>
      <c r="AA35" s="80"/>
      <c r="AB35" s="80"/>
      <c r="AC35" s="80"/>
      <c r="AD35" s="80"/>
      <c r="AE35" s="80"/>
      <c r="AF35" s="71"/>
      <c r="AG35" s="61"/>
      <c r="AH35" s="105"/>
      <c r="AL35" s="94"/>
      <c r="AX35" s="66"/>
    </row>
    <row r="36" spans="1:50" ht="12.75">
      <c r="A36" s="122">
        <f>IF('019G-Kerr'!A36&gt;0,'019G-Kerr'!A36,"")</f>
        <v>27</v>
      </c>
      <c r="B36" s="128"/>
      <c r="C36" s="124"/>
      <c r="D36" s="125"/>
      <c r="E36" s="125"/>
      <c r="F36" s="126"/>
      <c r="G36" s="278"/>
      <c r="I36" s="71"/>
      <c r="J36" s="62"/>
      <c r="K36" s="62"/>
      <c r="L36" s="62"/>
      <c r="M36" s="62"/>
      <c r="N36" s="71"/>
      <c r="O36" s="62"/>
      <c r="P36" s="62"/>
      <c r="Q36" s="62"/>
      <c r="R36" s="62"/>
      <c r="S36" s="62"/>
      <c r="T36" s="62"/>
      <c r="U36" s="62"/>
      <c r="V36" s="71"/>
      <c r="W36" s="62"/>
      <c r="X36" s="62"/>
      <c r="Y36" s="62"/>
      <c r="Z36" s="70"/>
      <c r="AA36" s="80"/>
      <c r="AB36" s="80"/>
      <c r="AC36" s="80"/>
      <c r="AD36" s="80"/>
      <c r="AE36" s="80"/>
      <c r="AF36" s="71"/>
      <c r="AG36" s="61"/>
      <c r="AH36" s="105"/>
      <c r="AL36" s="94"/>
      <c r="AR36" s="66"/>
      <c r="AX36" s="66"/>
    </row>
    <row r="37" spans="1:50" ht="12.75">
      <c r="A37" s="122">
        <f>IF('019G-Kerr'!A37&gt;0,'019G-Kerr'!A37,"")</f>
        <v>28</v>
      </c>
      <c r="B37" s="123"/>
      <c r="C37" s="124"/>
      <c r="D37" s="125"/>
      <c r="E37" s="125"/>
      <c r="F37" s="126"/>
      <c r="G37" s="278"/>
      <c r="I37" s="71"/>
      <c r="J37" s="62"/>
      <c r="K37" s="62"/>
      <c r="L37" s="62"/>
      <c r="M37" s="62"/>
      <c r="N37" s="71"/>
      <c r="O37" s="62"/>
      <c r="P37" s="62"/>
      <c r="Q37" s="62"/>
      <c r="R37" s="62"/>
      <c r="S37" s="62"/>
      <c r="T37" s="62"/>
      <c r="U37" s="62"/>
      <c r="V37" s="71"/>
      <c r="W37" s="62"/>
      <c r="X37" s="62"/>
      <c r="Y37" s="70"/>
      <c r="Z37" s="70"/>
      <c r="AA37" s="80"/>
      <c r="AB37" s="80"/>
      <c r="AC37" s="80"/>
      <c r="AD37" s="80"/>
      <c r="AE37" s="80"/>
      <c r="AF37" s="71"/>
      <c r="AG37" s="61"/>
      <c r="AH37" s="105"/>
      <c r="AL37" s="94"/>
      <c r="AX37" s="66"/>
    </row>
    <row r="38" spans="1:50" ht="12.75">
      <c r="A38" s="122">
        <f>IF('019G-Kerr'!A38&gt;0,'019G-Kerr'!A38,"")</f>
        <v>29</v>
      </c>
      <c r="B38" s="123"/>
      <c r="C38" s="124"/>
      <c r="D38" s="125"/>
      <c r="E38" s="125"/>
      <c r="F38" s="126"/>
      <c r="G38" s="278"/>
      <c r="I38" s="71"/>
      <c r="J38" s="62"/>
      <c r="K38" s="62"/>
      <c r="L38" s="62"/>
      <c r="M38" s="62"/>
      <c r="N38" s="71"/>
      <c r="O38" s="62"/>
      <c r="P38" s="62"/>
      <c r="Q38" s="62"/>
      <c r="R38" s="62"/>
      <c r="S38" s="62"/>
      <c r="T38" s="62"/>
      <c r="U38" s="62"/>
      <c r="V38" s="71"/>
      <c r="W38" s="62"/>
      <c r="X38" s="62"/>
      <c r="Y38" s="70"/>
      <c r="Z38" s="70"/>
      <c r="AA38" s="80"/>
      <c r="AB38" s="80"/>
      <c r="AC38" s="80"/>
      <c r="AD38" s="80"/>
      <c r="AE38" s="80"/>
      <c r="AF38" s="71"/>
      <c r="AG38" s="61"/>
      <c r="AH38" s="105"/>
      <c r="AL38" s="94"/>
      <c r="AR38" s="62"/>
      <c r="AX38" s="66"/>
    </row>
    <row r="39" spans="1:50" ht="12.75">
      <c r="A39" s="122">
        <f>IF('019G-Kerr'!A39&gt;0,'019G-Kerr'!A39,"")</f>
        <v>30</v>
      </c>
      <c r="B39" s="123"/>
      <c r="C39" s="124"/>
      <c r="D39" s="125"/>
      <c r="E39" s="125"/>
      <c r="F39" s="126">
        <v>1</v>
      </c>
      <c r="G39" s="278"/>
      <c r="I39" s="71"/>
      <c r="J39" s="62"/>
      <c r="K39" s="62"/>
      <c r="L39" s="62"/>
      <c r="M39" s="62"/>
      <c r="N39" s="71"/>
      <c r="O39" s="62"/>
      <c r="P39" s="62"/>
      <c r="Q39" s="62"/>
      <c r="R39" s="62"/>
      <c r="S39" s="62"/>
      <c r="T39" s="62"/>
      <c r="U39" s="62"/>
      <c r="V39" s="71"/>
      <c r="W39" s="62"/>
      <c r="X39" s="62"/>
      <c r="Y39" s="62"/>
      <c r="Z39" s="70"/>
      <c r="AA39" s="80"/>
      <c r="AB39" s="80"/>
      <c r="AC39" s="80"/>
      <c r="AD39" s="80"/>
      <c r="AE39" s="80"/>
      <c r="AF39" s="71"/>
      <c r="AG39" s="61"/>
      <c r="AH39" s="105"/>
      <c r="AL39" s="94"/>
      <c r="AX39" s="66"/>
    </row>
    <row r="40" spans="1:50" ht="12.75">
      <c r="A40" s="122">
        <f>IF('019G-Kerr'!A40&gt;0,'019G-Kerr'!A40,"")</f>
      </c>
      <c r="B40" s="123"/>
      <c r="C40" s="124"/>
      <c r="D40" s="129"/>
      <c r="E40" s="125"/>
      <c r="F40" s="126"/>
      <c r="G40" s="278"/>
      <c r="I40" s="71"/>
      <c r="J40" s="62"/>
      <c r="K40" s="62"/>
      <c r="L40" s="62"/>
      <c r="M40" s="62"/>
      <c r="N40" s="71"/>
      <c r="O40" s="62"/>
      <c r="P40" s="62"/>
      <c r="Q40" s="62"/>
      <c r="R40" s="62"/>
      <c r="S40" s="62"/>
      <c r="T40" s="62"/>
      <c r="U40" s="62"/>
      <c r="V40" s="71"/>
      <c r="W40" s="62"/>
      <c r="X40" s="62"/>
      <c r="Y40" s="70"/>
      <c r="Z40" s="70"/>
      <c r="AA40" s="80"/>
      <c r="AB40" s="80"/>
      <c r="AC40" s="80"/>
      <c r="AD40" s="80"/>
      <c r="AE40" s="80"/>
      <c r="AF40" s="71"/>
      <c r="AG40" s="61"/>
      <c r="AH40" s="105"/>
      <c r="AI40" s="62"/>
      <c r="AK40" s="62"/>
      <c r="AL40" s="97"/>
      <c r="AO40" s="62"/>
      <c r="AR40" s="62"/>
      <c r="AX40" s="66"/>
    </row>
    <row r="41" spans="1:34" ht="12.75">
      <c r="A41" s="56"/>
      <c r="B41" s="69"/>
      <c r="D41" s="70"/>
      <c r="E41" s="70"/>
      <c r="F41" s="126"/>
      <c r="G41" s="69"/>
      <c r="I41" s="71"/>
      <c r="J41" s="62"/>
      <c r="K41" s="62"/>
      <c r="L41" s="62"/>
      <c r="M41" s="62"/>
      <c r="N41" s="71"/>
      <c r="O41" s="62"/>
      <c r="P41" s="62"/>
      <c r="Q41" s="62"/>
      <c r="R41" s="62"/>
      <c r="S41" s="62"/>
      <c r="T41" s="62"/>
      <c r="U41" s="62"/>
      <c r="V41" s="71"/>
      <c r="W41" s="62"/>
      <c r="X41" s="62"/>
      <c r="Y41" s="70"/>
      <c r="Z41" s="70"/>
      <c r="AA41" s="80"/>
      <c r="AB41" s="80"/>
      <c r="AC41" s="80"/>
      <c r="AD41" s="80"/>
      <c r="AE41" s="80"/>
      <c r="AF41" s="71"/>
      <c r="AG41" s="71"/>
      <c r="AH41" s="106"/>
    </row>
    <row r="42" spans="1:34" ht="12.75">
      <c r="A42" s="130" t="s">
        <v>7</v>
      </c>
      <c r="B42" s="128">
        <f>SUM(B10:B40)</f>
        <v>0.279</v>
      </c>
      <c r="C42" s="126">
        <f>SUM(C10:C40)</f>
        <v>1</v>
      </c>
      <c r="D42" s="125">
        <f>SUM(D10:D40)</f>
        <v>1.7</v>
      </c>
      <c r="E42" s="125">
        <f>SUM(E10:E40)</f>
        <v>17</v>
      </c>
      <c r="F42" s="126">
        <f>SUM(F10:F41)</f>
        <v>6</v>
      </c>
      <c r="G42" s="69"/>
      <c r="I42" s="71"/>
      <c r="J42" s="62"/>
      <c r="K42" s="62"/>
      <c r="L42" s="62"/>
      <c r="M42" s="62"/>
      <c r="N42" s="71"/>
      <c r="O42" s="62"/>
      <c r="P42" s="62"/>
      <c r="Q42" s="62"/>
      <c r="R42" s="62"/>
      <c r="S42" s="62"/>
      <c r="T42" s="62"/>
      <c r="U42" s="62"/>
      <c r="V42" s="71"/>
      <c r="W42" s="62"/>
      <c r="X42" s="62"/>
      <c r="Y42" s="70"/>
      <c r="Z42" s="70"/>
      <c r="AA42" s="80"/>
      <c r="AB42" s="80"/>
      <c r="AC42" s="80"/>
      <c r="AD42" s="80"/>
      <c r="AE42" s="80"/>
      <c r="AF42" s="71"/>
      <c r="AG42" s="71"/>
      <c r="AH42" s="106"/>
    </row>
    <row r="43" spans="1:34" ht="12.75">
      <c r="A43" s="130" t="s">
        <v>2</v>
      </c>
      <c r="B43" s="128">
        <f>AVERAGE(B10:B40)</f>
        <v>0.279</v>
      </c>
      <c r="C43" s="126">
        <f>C42/C46</f>
        <v>1</v>
      </c>
      <c r="D43" s="125">
        <f>AVERAGE(D10:D40)</f>
        <v>0.5666666666666667</v>
      </c>
      <c r="E43" s="125">
        <f>AVERAGE(E10:E40)</f>
        <v>5.666666666666667</v>
      </c>
      <c r="F43" s="126">
        <f>AVERAGE(F10:F41)</f>
        <v>1</v>
      </c>
      <c r="G43" s="62">
        <f>IF(G46&gt;0,"&lt;","")</f>
      </c>
      <c r="I43" s="71"/>
      <c r="J43" s="62"/>
      <c r="K43" s="62"/>
      <c r="L43" s="62"/>
      <c r="M43" s="62"/>
      <c r="N43" s="71"/>
      <c r="O43" s="62"/>
      <c r="P43" s="62"/>
      <c r="Q43" s="62"/>
      <c r="R43" s="62"/>
      <c r="S43" s="62"/>
      <c r="T43" s="62"/>
      <c r="U43" s="62"/>
      <c r="V43" s="71"/>
      <c r="W43" s="62"/>
      <c r="X43" s="62"/>
      <c r="Y43" s="70"/>
      <c r="Z43" s="70"/>
      <c r="AA43" s="80"/>
      <c r="AB43" s="80"/>
      <c r="AC43" s="80"/>
      <c r="AD43" s="80"/>
      <c r="AE43" s="80"/>
      <c r="AF43" s="71"/>
      <c r="AG43" s="71"/>
      <c r="AH43" s="106"/>
    </row>
    <row r="44" spans="1:34" ht="12.75">
      <c r="A44" s="130" t="s">
        <v>3</v>
      </c>
      <c r="B44" s="128">
        <f>MAX(B10:B40)</f>
        <v>0.279</v>
      </c>
      <c r="C44" s="126">
        <f>MAX(C10:C40)</f>
        <v>1</v>
      </c>
      <c r="D44" s="125">
        <f>MAX(D10:D40)</f>
        <v>1.25</v>
      </c>
      <c r="E44" s="125">
        <f>MAX(E10:E40)</f>
        <v>10</v>
      </c>
      <c r="F44" s="126">
        <f>MAX(F10:F41)</f>
        <v>1</v>
      </c>
      <c r="G44" s="69"/>
      <c r="I44" s="63"/>
      <c r="M44" s="62"/>
      <c r="N44" s="63"/>
      <c r="R44" s="62"/>
      <c r="S44" s="62"/>
      <c r="T44" s="62"/>
      <c r="U44" s="62"/>
      <c r="V44" s="63"/>
      <c r="Y44" s="70"/>
      <c r="Z44" s="70"/>
      <c r="AA44" s="80"/>
      <c r="AB44" s="80"/>
      <c r="AC44" s="80"/>
      <c r="AD44" s="80"/>
      <c r="AE44" s="80"/>
      <c r="AF44" s="71"/>
      <c r="AG44" s="71"/>
      <c r="AH44" s="106"/>
    </row>
    <row r="45" spans="1:34" ht="12.75">
      <c r="A45" s="130" t="s">
        <v>8</v>
      </c>
      <c r="B45" s="128">
        <f>MIN(B10:B40)</f>
        <v>0.279</v>
      </c>
      <c r="C45" s="126">
        <f>MIN(C10:C40)</f>
        <v>1</v>
      </c>
      <c r="D45" s="125">
        <f>MIN(D10:D40)</f>
        <v>0.02</v>
      </c>
      <c r="E45" s="125">
        <f>MIN(E10:E40)</f>
        <v>2</v>
      </c>
      <c r="F45" s="126">
        <f>MIN(F10:F41)</f>
        <v>1</v>
      </c>
      <c r="G45" s="69"/>
      <c r="I45" s="63"/>
      <c r="L45" s="62"/>
      <c r="M45" s="62"/>
      <c r="N45" s="63"/>
      <c r="Q45" s="62"/>
      <c r="R45" s="62"/>
      <c r="S45" s="62"/>
      <c r="T45" s="62"/>
      <c r="U45" s="62"/>
      <c r="V45" s="63"/>
      <c r="Y45" s="62"/>
      <c r="Z45" s="62"/>
      <c r="AA45" s="63"/>
      <c r="AB45" s="71"/>
      <c r="AC45" s="71"/>
      <c r="AD45" s="71"/>
      <c r="AE45" s="71"/>
      <c r="AF45" s="71"/>
      <c r="AG45" s="71"/>
      <c r="AH45" s="106"/>
    </row>
    <row r="46" spans="1:34" ht="12.75">
      <c r="A46" s="130" t="s">
        <v>5</v>
      </c>
      <c r="B46" s="124">
        <f>COUNT(B10:B40)</f>
        <v>1</v>
      </c>
      <c r="C46" s="126">
        <f>COUNT(C10:C40)</f>
        <v>1</v>
      </c>
      <c r="D46" s="126">
        <f>COUNT(D10:D40)</f>
        <v>3</v>
      </c>
      <c r="E46" s="126">
        <f>COUNT(E10:E40)</f>
        <v>3</v>
      </c>
      <c r="F46" s="126">
        <f>COUNT(F10:F41)</f>
        <v>6</v>
      </c>
      <c r="G46" s="73"/>
      <c r="I46" s="63"/>
      <c r="L46" s="62"/>
      <c r="M46" s="62"/>
      <c r="N46" s="63"/>
      <c r="Q46" s="62"/>
      <c r="R46" s="62"/>
      <c r="S46" s="62"/>
      <c r="T46" s="62"/>
      <c r="U46" s="62"/>
      <c r="V46" s="63"/>
      <c r="Y46" s="62"/>
      <c r="Z46" s="62"/>
      <c r="AA46" s="63"/>
      <c r="AB46" s="71"/>
      <c r="AC46" s="71"/>
      <c r="AD46" s="71"/>
      <c r="AE46" s="71"/>
      <c r="AF46" s="71"/>
      <c r="AG46" s="71"/>
      <c r="AH46" s="106"/>
    </row>
    <row r="47" spans="1:4" ht="12.75">
      <c r="A47" s="113" t="s">
        <v>58</v>
      </c>
      <c r="B47" s="114"/>
      <c r="C47" s="114"/>
      <c r="D47" s="114"/>
    </row>
    <row r="48" spans="2:3" ht="12.75">
      <c r="B48" s="218">
        <f>'019G-Kerr'!B48</f>
        <v>45231</v>
      </c>
      <c r="C48" s="218">
        <f>'019G-Kerr'!C48</f>
        <v>45270</v>
      </c>
    </row>
    <row r="49" ht="12.75">
      <c r="B49" s="218">
        <f>'019G-Kerr'!B49</f>
        <v>45260</v>
      </c>
    </row>
    <row r="51" spans="1:6" ht="12.75">
      <c r="A51" s="113"/>
      <c r="B51" s="114"/>
      <c r="C51" s="114"/>
      <c r="D51" s="114"/>
      <c r="E51" s="114"/>
      <c r="F51" s="114"/>
    </row>
    <row r="52" spans="2:7" ht="12.75">
      <c r="B52" s="73"/>
      <c r="G52" s="112" t="s">
        <v>77</v>
      </c>
    </row>
    <row r="53" ht="12.75">
      <c r="B53" s="73"/>
    </row>
    <row r="54" ht="12.75">
      <c r="B54" s="110"/>
    </row>
    <row r="55" ht="12.75">
      <c r="B55" s="110"/>
    </row>
    <row r="56" ht="12.75">
      <c r="B56" s="110"/>
    </row>
    <row r="60" spans="25:29" ht="12.75">
      <c r="Y60" s="62"/>
      <c r="Z60" s="62"/>
      <c r="AA60" s="62"/>
      <c r="AB60" s="62"/>
      <c r="AC60" s="107"/>
    </row>
    <row r="61" spans="25:29" ht="12.75">
      <c r="Y61" s="62"/>
      <c r="Z61" s="62"/>
      <c r="AA61" s="62"/>
      <c r="AB61" s="62"/>
      <c r="AC61" s="107"/>
    </row>
  </sheetData>
  <sheetProtection/>
  <printOptions/>
  <pageMargins left="0" right="0" top="1.6" bottom="1" header="0.5" footer="0.5"/>
  <pageSetup horizontalDpi="600" verticalDpi="600" orientation="portrait" r:id="rId1"/>
  <headerFooter alignWithMargins="0"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N8" sqref="N8"/>
    </sheetView>
  </sheetViews>
  <sheetFormatPr defaultColWidth="9.140625" defaultRowHeight="12.75"/>
  <cols>
    <col min="1" max="1" width="24.140625" style="0" customWidth="1"/>
    <col min="2" max="2" width="11.57421875" style="0" customWidth="1"/>
    <col min="3" max="3" width="1.7109375" style="0" customWidth="1"/>
    <col min="4" max="4" width="8.28125" style="0" customWidth="1"/>
    <col min="5" max="5" width="8.7109375" style="0" customWidth="1"/>
    <col min="6" max="6" width="10.57421875" style="0" customWidth="1"/>
    <col min="7" max="7" width="2.7109375" style="0" customWidth="1"/>
    <col min="8" max="8" width="10.28125" style="0" customWidth="1"/>
    <col min="9" max="9" width="5.28125" style="0" customWidth="1"/>
    <col min="10" max="10" width="7.28125" style="0" customWidth="1"/>
    <col min="11" max="11" width="9.7109375" style="0" customWidth="1"/>
    <col min="12" max="12" width="8.00390625" style="0" customWidth="1"/>
    <col min="13" max="13" width="5.7109375" style="0" customWidth="1"/>
    <col min="14" max="14" width="10.140625" style="0" customWidth="1"/>
  </cols>
  <sheetData>
    <row r="1" spans="1:15" ht="9.75" customHeight="1">
      <c r="A1" s="1" t="s">
        <v>89</v>
      </c>
      <c r="E1" s="2" t="s">
        <v>9</v>
      </c>
      <c r="F1" s="2"/>
      <c r="G1" s="2"/>
      <c r="H1" s="2"/>
      <c r="I1" s="2"/>
      <c r="J1" s="2"/>
      <c r="O1" s="156" t="s">
        <v>48</v>
      </c>
    </row>
    <row r="2" spans="1:15" ht="9.75" customHeight="1">
      <c r="A2" s="3"/>
      <c r="E2" s="4" t="s">
        <v>10</v>
      </c>
      <c r="F2" s="4"/>
      <c r="G2" s="4"/>
      <c r="H2" s="4"/>
      <c r="I2" s="4"/>
      <c r="J2" s="4"/>
      <c r="K2" s="155"/>
      <c r="L2" s="2"/>
      <c r="O2" s="156" t="s">
        <v>49</v>
      </c>
    </row>
    <row r="3" spans="1:14" ht="9.75" customHeight="1">
      <c r="A3" s="6" t="s">
        <v>85</v>
      </c>
      <c r="B3" s="7"/>
      <c r="C3" s="32"/>
      <c r="E3" s="100"/>
      <c r="F3" s="8"/>
      <c r="G3" s="8"/>
      <c r="H3" s="8"/>
      <c r="I3" s="8"/>
      <c r="J3" s="99"/>
      <c r="K3" s="203" t="s">
        <v>123</v>
      </c>
      <c r="L3" s="2"/>
      <c r="M3" s="5"/>
      <c r="N3" s="5"/>
    </row>
    <row r="4" spans="1:14" ht="9.75" customHeight="1">
      <c r="A4" s="6" t="s">
        <v>12</v>
      </c>
      <c r="B4" s="7"/>
      <c r="C4" s="32"/>
      <c r="E4" s="314" t="s">
        <v>13</v>
      </c>
      <c r="F4" s="315"/>
      <c r="G4" s="40"/>
      <c r="H4" s="314" t="s">
        <v>131</v>
      </c>
      <c r="I4" s="315"/>
      <c r="K4" s="82" t="s">
        <v>16</v>
      </c>
      <c r="L4" s="2" t="s">
        <v>93</v>
      </c>
      <c r="M4" s="5"/>
      <c r="N4" s="82"/>
    </row>
    <row r="5" spans="1:13" ht="9.75" customHeight="1">
      <c r="A5" s="10" t="s">
        <v>90</v>
      </c>
      <c r="B5" s="11"/>
      <c r="C5" s="40"/>
      <c r="E5" s="213" t="s">
        <v>14</v>
      </c>
      <c r="F5" s="13"/>
      <c r="G5" s="15"/>
      <c r="H5" s="197" t="s">
        <v>15</v>
      </c>
      <c r="I5" s="153"/>
      <c r="K5" s="9" t="s">
        <v>11</v>
      </c>
      <c r="L5" s="2" t="s">
        <v>126</v>
      </c>
      <c r="M5" s="5"/>
    </row>
    <row r="6" spans="2:13" ht="9.75" customHeight="1">
      <c r="B6" s="11"/>
      <c r="C6" s="40"/>
      <c r="E6" s="14"/>
      <c r="F6" s="15"/>
      <c r="G6" s="15"/>
      <c r="J6" s="16"/>
      <c r="K6" s="82" t="s">
        <v>130</v>
      </c>
      <c r="L6" s="2"/>
      <c r="M6" s="2"/>
    </row>
    <row r="7" spans="1:13" ht="9.75" customHeight="1">
      <c r="A7" s="6" t="s">
        <v>86</v>
      </c>
      <c r="B7" s="7"/>
      <c r="C7" s="32"/>
      <c r="E7" s="32"/>
      <c r="F7" s="216" t="s">
        <v>114</v>
      </c>
      <c r="G7" s="18"/>
      <c r="H7" s="19"/>
      <c r="I7" s="32"/>
      <c r="J7" s="32"/>
      <c r="K7" s="5" t="s">
        <v>94</v>
      </c>
      <c r="L7" s="5"/>
      <c r="M7" s="2"/>
    </row>
    <row r="8" spans="1:14" ht="9.75" customHeight="1">
      <c r="A8" s="6" t="s">
        <v>91</v>
      </c>
      <c r="B8" s="7"/>
      <c r="C8" s="32"/>
      <c r="E8" s="32"/>
      <c r="F8" s="215" t="s">
        <v>92</v>
      </c>
      <c r="G8" s="98"/>
      <c r="H8" s="215" t="s">
        <v>92</v>
      </c>
      <c r="I8" s="14"/>
      <c r="J8" s="15"/>
      <c r="N8" s="157" t="s">
        <v>139</v>
      </c>
    </row>
    <row r="9" spans="1:10" ht="12" customHeight="1">
      <c r="A9" s="10" t="s">
        <v>90</v>
      </c>
      <c r="B9" s="10"/>
      <c r="C9" s="40"/>
      <c r="E9" s="214" t="s">
        <v>17</v>
      </c>
      <c r="F9" s="219">
        <f>'033G-Schrad'!B48</f>
        <v>45231</v>
      </c>
      <c r="G9" s="217" t="s">
        <v>18</v>
      </c>
      <c r="H9" s="220">
        <f>'033G-Schrad'!B49</f>
        <v>45260</v>
      </c>
      <c r="I9" s="14"/>
      <c r="J9" s="152"/>
    </row>
    <row r="10" spans="1:15" ht="9.75" customHeight="1">
      <c r="A10" s="21" t="s">
        <v>84</v>
      </c>
      <c r="B10" s="21"/>
      <c r="C10" s="21"/>
      <c r="D10" s="22"/>
      <c r="E10" s="23"/>
      <c r="F10" s="23"/>
      <c r="G10" s="23"/>
      <c r="H10" s="24"/>
      <c r="I10" s="24"/>
      <c r="J10" s="20"/>
      <c r="K10" s="25"/>
      <c r="L10" s="26"/>
      <c r="M10" s="26"/>
      <c r="N10" s="26"/>
      <c r="O10" s="20"/>
    </row>
    <row r="11" spans="1:15" ht="9.75" customHeight="1">
      <c r="A11" s="27"/>
      <c r="B11" s="27"/>
      <c r="C11" s="27"/>
      <c r="D11" s="310" t="s">
        <v>113</v>
      </c>
      <c r="E11" s="310"/>
      <c r="F11" s="310"/>
      <c r="G11" s="203"/>
      <c r="H11" s="311" t="s">
        <v>19</v>
      </c>
      <c r="I11" s="312"/>
      <c r="J11" s="312"/>
      <c r="K11" s="312"/>
      <c r="L11" s="313"/>
      <c r="M11" s="204"/>
      <c r="O11" s="205"/>
    </row>
    <row r="12" spans="1:15" ht="9.75" customHeight="1">
      <c r="A12" s="202" t="s">
        <v>112</v>
      </c>
      <c r="B12" s="28"/>
      <c r="C12" s="33"/>
      <c r="D12" s="206"/>
      <c r="E12" s="207"/>
      <c r="F12" s="207"/>
      <c r="G12" s="207"/>
      <c r="H12" s="208"/>
      <c r="I12" s="26"/>
      <c r="J12" s="26"/>
      <c r="K12" s="207"/>
      <c r="L12" s="207"/>
      <c r="M12" s="209" t="s">
        <v>21</v>
      </c>
      <c r="N12" s="200" t="s">
        <v>20</v>
      </c>
      <c r="O12" s="210" t="s">
        <v>22</v>
      </c>
    </row>
    <row r="13" spans="1:15" ht="9.75" customHeight="1">
      <c r="A13" s="27"/>
      <c r="B13" s="28"/>
      <c r="C13" s="28"/>
      <c r="D13" s="211"/>
      <c r="E13" s="205"/>
      <c r="F13" s="211"/>
      <c r="G13" s="211"/>
      <c r="H13" s="202"/>
      <c r="I13" s="246"/>
      <c r="J13" s="245"/>
      <c r="K13" s="212"/>
      <c r="L13" s="211"/>
      <c r="M13" s="209" t="s">
        <v>23</v>
      </c>
      <c r="N13" s="221" t="s">
        <v>115</v>
      </c>
      <c r="O13" s="210" t="s">
        <v>24</v>
      </c>
    </row>
    <row r="14" spans="1:15" ht="9.75" customHeight="1">
      <c r="A14" s="31"/>
      <c r="B14" s="31"/>
      <c r="C14" s="31"/>
      <c r="D14" s="103" t="s">
        <v>95</v>
      </c>
      <c r="E14" s="101" t="s">
        <v>95</v>
      </c>
      <c r="F14" s="101" t="s">
        <v>25</v>
      </c>
      <c r="G14" s="102"/>
      <c r="H14" s="101" t="s">
        <v>95</v>
      </c>
      <c r="I14" s="31"/>
      <c r="J14" s="115" t="s">
        <v>95</v>
      </c>
      <c r="K14" s="102" t="s">
        <v>95</v>
      </c>
      <c r="L14" s="33" t="s">
        <v>26</v>
      </c>
      <c r="M14" s="31"/>
      <c r="N14" s="34"/>
      <c r="O14" s="35"/>
    </row>
    <row r="15" spans="1:15" ht="9.75" customHeight="1">
      <c r="A15" s="28" t="s">
        <v>102</v>
      </c>
      <c r="B15" s="196" t="s">
        <v>27</v>
      </c>
      <c r="C15" s="36"/>
      <c r="D15" s="90"/>
      <c r="E15" s="29"/>
      <c r="F15" s="93"/>
      <c r="G15" s="148"/>
      <c r="H15" s="74"/>
      <c r="I15" s="93"/>
      <c r="J15" s="92"/>
      <c r="K15" s="74"/>
      <c r="L15" s="168"/>
      <c r="M15" s="72"/>
      <c r="N15" s="41"/>
      <c r="O15" s="41"/>
    </row>
    <row r="16" spans="1:15" ht="12" customHeight="1">
      <c r="A16" s="145"/>
      <c r="B16" s="197" t="s">
        <v>28</v>
      </c>
      <c r="C16" s="37"/>
      <c r="D16" s="91">
        <f>'033G-Schrad'!E42</f>
        <v>17</v>
      </c>
      <c r="E16" s="38" t="s">
        <v>29</v>
      </c>
      <c r="F16" s="256"/>
      <c r="G16" s="111"/>
      <c r="H16" s="38" t="s">
        <v>30</v>
      </c>
      <c r="I16" s="33"/>
      <c r="J16" s="86" t="s">
        <v>136</v>
      </c>
      <c r="K16" s="38" t="s">
        <v>30</v>
      </c>
      <c r="L16" s="175" t="s">
        <v>32</v>
      </c>
      <c r="M16" s="77"/>
      <c r="N16" s="38"/>
      <c r="O16" s="38"/>
    </row>
    <row r="17" spans="1:15" s="185" customFormat="1" ht="9.75" customHeight="1">
      <c r="A17" s="166" t="s">
        <v>96</v>
      </c>
      <c r="B17" s="198" t="s">
        <v>31</v>
      </c>
      <c r="C17" s="161"/>
      <c r="D17" s="192" t="s">
        <v>106</v>
      </c>
      <c r="E17" s="163"/>
      <c r="F17" s="244" t="s">
        <v>107</v>
      </c>
      <c r="G17" s="189"/>
      <c r="H17" s="165"/>
      <c r="I17" s="166"/>
      <c r="J17" s="92"/>
      <c r="K17" s="165"/>
      <c r="L17" s="168"/>
      <c r="M17" s="165"/>
      <c r="N17" s="165" t="s">
        <v>116</v>
      </c>
      <c r="O17" s="165"/>
    </row>
    <row r="18" spans="1:15" s="185" customFormat="1" ht="9.75" customHeight="1">
      <c r="A18" s="174" t="s">
        <v>97</v>
      </c>
      <c r="B18" s="199" t="s">
        <v>33</v>
      </c>
      <c r="C18" s="169"/>
      <c r="D18" s="181" t="s">
        <v>87</v>
      </c>
      <c r="E18" s="171" t="s">
        <v>29</v>
      </c>
      <c r="F18" s="190"/>
      <c r="G18" s="191"/>
      <c r="H18" s="171" t="s">
        <v>30</v>
      </c>
      <c r="I18" s="174"/>
      <c r="J18" s="86" t="s">
        <v>136</v>
      </c>
      <c r="K18" s="171" t="s">
        <v>30</v>
      </c>
      <c r="L18" s="175" t="s">
        <v>32</v>
      </c>
      <c r="M18" s="171"/>
      <c r="N18" s="171" t="s">
        <v>117</v>
      </c>
      <c r="O18" s="171" t="s">
        <v>118</v>
      </c>
    </row>
    <row r="19" spans="1:15" s="185" customFormat="1" ht="9.75" customHeight="1">
      <c r="A19" s="166" t="s">
        <v>98</v>
      </c>
      <c r="B19" s="227" t="s">
        <v>27</v>
      </c>
      <c r="C19" s="228"/>
      <c r="D19" s="237"/>
      <c r="E19" s="251"/>
      <c r="F19" s="253"/>
      <c r="G19" s="250"/>
      <c r="H19" s="239"/>
      <c r="I19" s="187"/>
      <c r="J19" s="92"/>
      <c r="K19" s="165"/>
      <c r="L19" s="168"/>
      <c r="M19" s="178"/>
      <c r="N19" s="165"/>
      <c r="O19" s="165"/>
    </row>
    <row r="20" spans="1:15" s="185" customFormat="1" ht="12" customHeight="1">
      <c r="A20" s="232"/>
      <c r="B20" s="233" t="s">
        <v>28</v>
      </c>
      <c r="C20" s="169"/>
      <c r="D20" s="234">
        <f>'033G-Schrad'!D42</f>
        <v>1.7</v>
      </c>
      <c r="E20" s="174" t="s">
        <v>29</v>
      </c>
      <c r="F20" s="180"/>
      <c r="G20" s="181"/>
      <c r="H20" s="175" t="s">
        <v>29</v>
      </c>
      <c r="I20" s="174"/>
      <c r="J20" s="86" t="s">
        <v>136</v>
      </c>
      <c r="K20" s="171" t="s">
        <v>30</v>
      </c>
      <c r="L20" s="175" t="s">
        <v>32</v>
      </c>
      <c r="M20" s="236"/>
      <c r="N20" s="267"/>
      <c r="O20" s="182"/>
    </row>
    <row r="21" spans="1:15" s="185" customFormat="1" ht="9.75" customHeight="1">
      <c r="A21" s="166" t="s">
        <v>99</v>
      </c>
      <c r="B21" s="201" t="s">
        <v>31</v>
      </c>
      <c r="C21" s="161"/>
      <c r="D21" s="192" t="s">
        <v>106</v>
      </c>
      <c r="E21" s="179"/>
      <c r="F21" s="186" t="s">
        <v>108</v>
      </c>
      <c r="G21" s="186"/>
      <c r="H21" s="166"/>
      <c r="I21" s="166"/>
      <c r="J21" s="92"/>
      <c r="K21" s="165"/>
      <c r="L21" s="168"/>
      <c r="M21" s="178"/>
      <c r="N21" s="165" t="s">
        <v>116</v>
      </c>
      <c r="O21" s="179"/>
    </row>
    <row r="22" spans="1:15" s="185" customFormat="1" ht="9.75" customHeight="1">
      <c r="A22" s="174" t="s">
        <v>97</v>
      </c>
      <c r="B22" s="199" t="s">
        <v>33</v>
      </c>
      <c r="C22" s="169"/>
      <c r="D22" s="181" t="s">
        <v>87</v>
      </c>
      <c r="E22" s="171" t="s">
        <v>29</v>
      </c>
      <c r="F22" s="173"/>
      <c r="G22" s="172"/>
      <c r="H22" s="171" t="s">
        <v>29</v>
      </c>
      <c r="I22" s="174"/>
      <c r="J22" s="86" t="s">
        <v>136</v>
      </c>
      <c r="K22" s="171" t="s">
        <v>30</v>
      </c>
      <c r="L22" s="175" t="s">
        <v>32</v>
      </c>
      <c r="M22" s="182"/>
      <c r="N22" s="171" t="s">
        <v>117</v>
      </c>
      <c r="O22" s="171" t="s">
        <v>118</v>
      </c>
    </row>
    <row r="23" spans="1:15" s="185" customFormat="1" ht="9.75" customHeight="1">
      <c r="A23" s="166" t="s">
        <v>100</v>
      </c>
      <c r="B23" s="227" t="s">
        <v>27</v>
      </c>
      <c r="C23" s="228"/>
      <c r="D23" s="237"/>
      <c r="E23" s="255"/>
      <c r="F23" s="257"/>
      <c r="G23" s="193"/>
      <c r="H23" s="163"/>
      <c r="I23" s="187"/>
      <c r="J23" s="92"/>
      <c r="K23" s="165"/>
      <c r="L23" s="168"/>
      <c r="M23" s="163"/>
      <c r="N23" s="163"/>
      <c r="O23" s="163"/>
    </row>
    <row r="24" spans="1:15" s="185" customFormat="1" ht="12.75" customHeight="1">
      <c r="A24" s="166"/>
      <c r="B24" s="233" t="s">
        <v>28</v>
      </c>
      <c r="C24" s="169"/>
      <c r="D24" s="238">
        <f>'033G-Schrad'!B43</f>
        <v>0.279</v>
      </c>
      <c r="E24" s="243">
        <f>'033G-Schrad'!B44</f>
        <v>0.279</v>
      </c>
      <c r="F24" s="252"/>
      <c r="G24" s="258"/>
      <c r="H24" s="171" t="s">
        <v>29</v>
      </c>
      <c r="I24" s="174"/>
      <c r="J24" s="86" t="s">
        <v>136</v>
      </c>
      <c r="K24" s="171" t="s">
        <v>30</v>
      </c>
      <c r="L24" s="175" t="s">
        <v>32</v>
      </c>
      <c r="M24" s="236"/>
      <c r="N24" s="268"/>
      <c r="O24" s="268"/>
    </row>
    <row r="25" spans="1:15" s="185" customFormat="1" ht="9.75" customHeight="1">
      <c r="A25" s="166" t="s">
        <v>101</v>
      </c>
      <c r="B25" s="201" t="s">
        <v>31</v>
      </c>
      <c r="C25" s="161"/>
      <c r="D25" s="192" t="s">
        <v>106</v>
      </c>
      <c r="E25" s="178" t="s">
        <v>106</v>
      </c>
      <c r="F25" s="164" t="s">
        <v>109</v>
      </c>
      <c r="H25" s="179"/>
      <c r="I25" s="176"/>
      <c r="J25" s="92"/>
      <c r="K25" s="165"/>
      <c r="L25" s="168"/>
      <c r="M25" s="165"/>
      <c r="N25" s="165" t="s">
        <v>116</v>
      </c>
      <c r="O25" s="165"/>
    </row>
    <row r="26" spans="1:15" s="185" customFormat="1" ht="9.75" customHeight="1">
      <c r="A26" s="174" t="s">
        <v>97</v>
      </c>
      <c r="B26" s="199" t="s">
        <v>33</v>
      </c>
      <c r="C26" s="169"/>
      <c r="D26" s="181" t="s">
        <v>34</v>
      </c>
      <c r="E26" s="182" t="s">
        <v>88</v>
      </c>
      <c r="F26" s="172"/>
      <c r="G26" s="172"/>
      <c r="H26" s="171" t="s">
        <v>29</v>
      </c>
      <c r="I26" s="174"/>
      <c r="J26" s="86" t="s">
        <v>136</v>
      </c>
      <c r="K26" s="171" t="s">
        <v>30</v>
      </c>
      <c r="L26" s="175" t="s">
        <v>32</v>
      </c>
      <c r="M26" s="171"/>
      <c r="N26" s="171" t="s">
        <v>117</v>
      </c>
      <c r="O26" s="171" t="s">
        <v>119</v>
      </c>
    </row>
    <row r="27" spans="1:15" s="185" customFormat="1" ht="9.75" customHeight="1">
      <c r="A27" s="166" t="s">
        <v>141</v>
      </c>
      <c r="B27" s="227" t="s">
        <v>27</v>
      </c>
      <c r="C27" s="228"/>
      <c r="D27" s="237"/>
      <c r="E27" s="187"/>
      <c r="F27" s="253"/>
      <c r="G27" s="250"/>
      <c r="H27" s="187"/>
      <c r="I27" s="187"/>
      <c r="J27" s="92"/>
      <c r="K27" s="165"/>
      <c r="L27" s="168"/>
      <c r="M27" s="178"/>
      <c r="N27" s="165"/>
      <c r="O27" s="165"/>
    </row>
    <row r="28" spans="1:15" s="185" customFormat="1" ht="11.25" customHeight="1">
      <c r="A28" s="166"/>
      <c r="B28" s="233" t="s">
        <v>28</v>
      </c>
      <c r="C28" s="169"/>
      <c r="D28" s="266">
        <f>'033G-Schrad'!F46+'033G-Schrad'!C46</f>
        <v>7</v>
      </c>
      <c r="E28" s="174" t="s">
        <v>29</v>
      </c>
      <c r="F28" s="190"/>
      <c r="G28" s="181"/>
      <c r="H28" s="174" t="s">
        <v>29</v>
      </c>
      <c r="I28" s="174"/>
      <c r="J28" s="86" t="s">
        <v>136</v>
      </c>
      <c r="K28" s="171" t="s">
        <v>30</v>
      </c>
      <c r="L28" s="175" t="s">
        <v>32</v>
      </c>
      <c r="M28" s="236"/>
      <c r="N28" s="267"/>
      <c r="O28" s="182"/>
    </row>
    <row r="29" spans="1:15" s="185" customFormat="1" ht="9.75" customHeight="1">
      <c r="A29" s="166" t="s">
        <v>103</v>
      </c>
      <c r="B29" s="201" t="s">
        <v>31</v>
      </c>
      <c r="C29" s="161"/>
      <c r="D29" s="192" t="s">
        <v>106</v>
      </c>
      <c r="E29" s="187"/>
      <c r="F29" s="194" t="s">
        <v>110</v>
      </c>
      <c r="G29" s="195"/>
      <c r="H29" s="166"/>
      <c r="I29" s="166"/>
      <c r="J29" s="92"/>
      <c r="K29" s="165"/>
      <c r="L29" s="168"/>
      <c r="M29" s="178"/>
      <c r="N29" s="165" t="s">
        <v>116</v>
      </c>
      <c r="O29" s="179"/>
    </row>
    <row r="30" spans="1:15" s="185" customFormat="1" ht="9.75" customHeight="1">
      <c r="A30" s="174" t="s">
        <v>97</v>
      </c>
      <c r="B30" s="199" t="s">
        <v>33</v>
      </c>
      <c r="C30" s="169"/>
      <c r="D30" s="181" t="s">
        <v>87</v>
      </c>
      <c r="E30" s="174" t="s">
        <v>29</v>
      </c>
      <c r="F30" s="190"/>
      <c r="G30" s="181"/>
      <c r="H30" s="171" t="s">
        <v>29</v>
      </c>
      <c r="I30" s="174"/>
      <c r="J30" s="86" t="s">
        <v>136</v>
      </c>
      <c r="K30" s="171" t="s">
        <v>30</v>
      </c>
      <c r="L30" s="175" t="s">
        <v>32</v>
      </c>
      <c r="M30" s="182"/>
      <c r="N30" s="171" t="s">
        <v>117</v>
      </c>
      <c r="O30" s="171" t="s">
        <v>118</v>
      </c>
    </row>
    <row r="31" spans="1:15" s="185" customFormat="1" ht="9.75" customHeight="1">
      <c r="A31" s="166" t="s">
        <v>104</v>
      </c>
      <c r="B31" s="241" t="s">
        <v>27</v>
      </c>
      <c r="C31" s="228"/>
      <c r="D31" s="229"/>
      <c r="E31" s="187"/>
      <c r="F31" s="253"/>
      <c r="G31" s="250"/>
      <c r="H31" s="195"/>
      <c r="I31" s="194"/>
      <c r="J31" s="92"/>
      <c r="K31" s="165"/>
      <c r="L31" s="168"/>
      <c r="M31" s="178"/>
      <c r="N31" s="165"/>
      <c r="O31" s="165"/>
    </row>
    <row r="32" spans="1:15" s="185" customFormat="1" ht="12" customHeight="1">
      <c r="A32" s="242"/>
      <c r="B32" s="199" t="s">
        <v>28</v>
      </c>
      <c r="C32" s="169"/>
      <c r="D32" s="266">
        <f>'033G-Schrad'!C46</f>
        <v>1</v>
      </c>
      <c r="E32" s="174" t="s">
        <v>29</v>
      </c>
      <c r="F32" s="254"/>
      <c r="G32" s="235"/>
      <c r="H32" s="170" t="s">
        <v>30</v>
      </c>
      <c r="I32" s="174"/>
      <c r="J32" s="86" t="s">
        <v>136</v>
      </c>
      <c r="K32" s="171" t="s">
        <v>30</v>
      </c>
      <c r="L32" s="175" t="s">
        <v>32</v>
      </c>
      <c r="M32" s="236"/>
      <c r="N32" s="171"/>
      <c r="O32" s="183"/>
    </row>
    <row r="33" spans="1:15" s="185" customFormat="1" ht="9.75" customHeight="1">
      <c r="A33" s="166" t="s">
        <v>105</v>
      </c>
      <c r="B33" s="198" t="s">
        <v>31</v>
      </c>
      <c r="C33" s="161"/>
      <c r="D33" s="192" t="s">
        <v>106</v>
      </c>
      <c r="E33" s="187"/>
      <c r="F33" s="188" t="s">
        <v>111</v>
      </c>
      <c r="G33" s="189"/>
      <c r="H33" s="167"/>
      <c r="I33" s="166"/>
      <c r="J33" s="92"/>
      <c r="K33" s="165"/>
      <c r="L33" s="168"/>
      <c r="M33" s="165"/>
      <c r="N33" s="165" t="s">
        <v>116</v>
      </c>
      <c r="O33" s="165"/>
    </row>
    <row r="34" spans="1:15" s="185" customFormat="1" ht="9.75" customHeight="1">
      <c r="A34" s="174" t="s">
        <v>97</v>
      </c>
      <c r="B34" s="199" t="s">
        <v>33</v>
      </c>
      <c r="C34" s="169"/>
      <c r="D34" s="181" t="s">
        <v>87</v>
      </c>
      <c r="E34" s="174" t="s">
        <v>29</v>
      </c>
      <c r="F34" s="190"/>
      <c r="G34" s="191"/>
      <c r="H34" s="170" t="s">
        <v>30</v>
      </c>
      <c r="I34" s="174"/>
      <c r="J34" s="86" t="s">
        <v>136</v>
      </c>
      <c r="K34" s="171" t="s">
        <v>30</v>
      </c>
      <c r="L34" s="175" t="s">
        <v>32</v>
      </c>
      <c r="M34" s="171"/>
      <c r="N34" s="171" t="s">
        <v>117</v>
      </c>
      <c r="O34" s="171" t="s">
        <v>118</v>
      </c>
    </row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spans="1:15" ht="7.5" customHeight="1">
      <c r="A43" s="158" t="s">
        <v>35</v>
      </c>
      <c r="B43" s="159" t="s">
        <v>54</v>
      </c>
      <c r="C43" s="160"/>
      <c r="D43" s="18"/>
      <c r="E43" s="18"/>
      <c r="F43" s="18"/>
      <c r="G43" s="18"/>
      <c r="H43" s="17"/>
      <c r="I43" s="18"/>
      <c r="J43" s="18"/>
      <c r="K43" s="18"/>
      <c r="L43" s="17"/>
      <c r="M43" s="18"/>
      <c r="N43" s="151"/>
      <c r="O43" s="32"/>
    </row>
    <row r="44" spans="1:15" ht="7.5" customHeight="1">
      <c r="A44" s="27"/>
      <c r="B44" s="51" t="s">
        <v>55</v>
      </c>
      <c r="C44" s="84"/>
      <c r="D44" s="83"/>
      <c r="E44" s="83"/>
      <c r="F44" s="83"/>
      <c r="G44" s="83"/>
      <c r="H44" s="46"/>
      <c r="I44" s="83"/>
      <c r="J44" s="32"/>
      <c r="K44" s="32"/>
      <c r="L44" s="37" t="s">
        <v>36</v>
      </c>
      <c r="M44" s="47"/>
      <c r="N44" s="224" t="s">
        <v>121</v>
      </c>
      <c r="O44" s="15"/>
    </row>
    <row r="45" spans="1:15" ht="11.25" customHeight="1">
      <c r="A45" s="76" t="s">
        <v>46</v>
      </c>
      <c r="B45" s="108" t="s">
        <v>50</v>
      </c>
      <c r="C45" s="84"/>
      <c r="D45" s="83"/>
      <c r="E45" s="83"/>
      <c r="F45" s="83"/>
      <c r="G45" s="83"/>
      <c r="H45" s="46"/>
      <c r="I45" s="83"/>
      <c r="J45" s="32"/>
      <c r="K45" s="32"/>
      <c r="L45" s="27"/>
      <c r="M45" s="32"/>
      <c r="N45" s="29"/>
      <c r="O45" s="32"/>
    </row>
    <row r="46" spans="1:15" ht="7.5" customHeight="1">
      <c r="A46" s="76"/>
      <c r="B46" s="51" t="s">
        <v>56</v>
      </c>
      <c r="C46" s="84"/>
      <c r="D46" s="83"/>
      <c r="E46" s="83"/>
      <c r="F46" s="83"/>
      <c r="G46" s="83"/>
      <c r="H46" s="46"/>
      <c r="I46" s="83"/>
      <c r="J46" s="32"/>
      <c r="K46" s="32"/>
      <c r="L46" s="27"/>
      <c r="M46" s="32"/>
      <c r="N46" s="29"/>
      <c r="O46" s="32"/>
    </row>
    <row r="47" spans="1:15" ht="11.25" customHeight="1">
      <c r="A47" s="76" t="s">
        <v>47</v>
      </c>
      <c r="B47" s="51" t="s">
        <v>51</v>
      </c>
      <c r="C47" s="84"/>
      <c r="D47" s="83"/>
      <c r="E47" s="83"/>
      <c r="F47" s="83"/>
      <c r="G47" s="83"/>
      <c r="H47" s="46"/>
      <c r="I47" s="83"/>
      <c r="J47" s="32"/>
      <c r="K47" s="32"/>
      <c r="L47" s="78" t="s">
        <v>37</v>
      </c>
      <c r="M47" s="32"/>
      <c r="N47" s="222">
        <f>'033G-Schrad'!C48</f>
        <v>45270</v>
      </c>
      <c r="O47" s="225"/>
    </row>
    <row r="48" spans="1:15" ht="7.5" customHeight="1">
      <c r="A48" s="27"/>
      <c r="B48" s="51" t="s">
        <v>52</v>
      </c>
      <c r="C48" s="84"/>
      <c r="D48" s="83"/>
      <c r="E48" s="83"/>
      <c r="F48" s="83"/>
      <c r="G48" s="83"/>
      <c r="H48" s="49"/>
      <c r="I48" s="52"/>
      <c r="J48" s="20"/>
      <c r="K48" s="20"/>
      <c r="L48" s="43" t="s">
        <v>38</v>
      </c>
      <c r="M48" s="50"/>
      <c r="N48" s="42"/>
      <c r="O48" s="15"/>
    </row>
    <row r="49" spans="1:15" ht="7.5" customHeight="1">
      <c r="A49" s="17"/>
      <c r="B49" s="51" t="s">
        <v>57</v>
      </c>
      <c r="C49" s="84"/>
      <c r="D49" s="83"/>
      <c r="E49" s="83"/>
      <c r="F49" s="83"/>
      <c r="G49" s="83"/>
      <c r="H49" s="44" t="s">
        <v>39</v>
      </c>
      <c r="I49" s="84"/>
      <c r="J49" s="32"/>
      <c r="K49" s="32"/>
      <c r="L49" s="51" t="s">
        <v>40</v>
      </c>
      <c r="M49" s="15"/>
      <c r="N49" s="223"/>
      <c r="O49" s="15"/>
    </row>
    <row r="50" spans="1:15" ht="7.5" customHeight="1">
      <c r="A50" s="30" t="s">
        <v>41</v>
      </c>
      <c r="B50" s="109" t="s">
        <v>53</v>
      </c>
      <c r="C50" s="85"/>
      <c r="D50" s="52"/>
      <c r="E50" s="52"/>
      <c r="F50" s="52"/>
      <c r="G50" s="52"/>
      <c r="H50" s="43" t="s">
        <v>42</v>
      </c>
      <c r="I50" s="85"/>
      <c r="J50" s="20"/>
      <c r="K50" s="20"/>
      <c r="L50" s="12" t="s">
        <v>43</v>
      </c>
      <c r="M50" s="22"/>
      <c r="N50" s="224" t="s">
        <v>92</v>
      </c>
      <c r="O50" s="15"/>
    </row>
    <row r="51" spans="1:15" ht="9.75" customHeight="1">
      <c r="A51" s="48" t="s">
        <v>44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45"/>
      <c r="O51" s="32"/>
    </row>
    <row r="52" spans="1:15" ht="12.75">
      <c r="A52" s="27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45"/>
      <c r="O52" s="32"/>
    </row>
    <row r="53" spans="1:15" ht="7.5" customHeight="1">
      <c r="A53" s="31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153"/>
      <c r="O53" s="32"/>
    </row>
    <row r="54" spans="1:15" ht="12.75">
      <c r="A54" s="53" t="s">
        <v>120</v>
      </c>
      <c r="B54" s="18"/>
      <c r="C54" s="18"/>
      <c r="D54" s="18"/>
      <c r="E54" s="18"/>
      <c r="F54" s="18"/>
      <c r="G54" s="18"/>
      <c r="H54" s="18"/>
      <c r="I54" s="18"/>
      <c r="J54" s="54"/>
      <c r="K54" s="18"/>
      <c r="L54" s="18"/>
      <c r="M54" s="54" t="s">
        <v>45</v>
      </c>
      <c r="N54" s="55">
        <v>1</v>
      </c>
      <c r="O54" s="226"/>
    </row>
  </sheetData>
  <sheetProtection/>
  <mergeCells count="4">
    <mergeCell ref="D11:F11"/>
    <mergeCell ref="H11:L11"/>
    <mergeCell ref="H4:I4"/>
    <mergeCell ref="E4:F4"/>
  </mergeCells>
  <printOptions/>
  <pageMargins left="0.35" right="0.2" top="0.5" bottom="0" header="0.5" footer="0.19"/>
  <pageSetup horizontalDpi="1200" verticalDpi="12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E61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18" sqref="F18"/>
    </sheetView>
  </sheetViews>
  <sheetFormatPr defaultColWidth="9.140625" defaultRowHeight="12.75"/>
  <cols>
    <col min="1" max="1" width="5.7109375" style="57" customWidth="1"/>
    <col min="2" max="2" width="10.00390625" style="57" customWidth="1"/>
    <col min="3" max="3" width="9.8515625" style="57" customWidth="1"/>
    <col min="4" max="4" width="8.7109375" style="57" customWidth="1"/>
    <col min="5" max="5" width="10.7109375" style="57" customWidth="1"/>
    <col min="6" max="6" width="9.00390625" style="57" customWidth="1"/>
    <col min="7" max="7" width="50.00390625" style="57" customWidth="1"/>
    <col min="8" max="16" width="7.7109375" style="57" customWidth="1"/>
    <col min="17" max="21" width="9.140625" style="57" customWidth="1"/>
    <col min="22" max="27" width="8.7109375" style="57" customWidth="1"/>
    <col min="28" max="28" width="9.140625" style="57" customWidth="1"/>
    <col min="29" max="29" width="2.7109375" style="56" customWidth="1"/>
    <col min="30" max="32" width="6.7109375" style="57" customWidth="1"/>
    <col min="33" max="33" width="2.7109375" style="57" customWidth="1"/>
    <col min="34" max="43" width="6.7109375" style="57" customWidth="1"/>
    <col min="44" max="44" width="5.7109375" style="57" customWidth="1"/>
    <col min="45" max="45" width="6.7109375" style="57" customWidth="1"/>
    <col min="46" max="46" width="7.140625" style="57" customWidth="1"/>
    <col min="47" max="47" width="6.140625" style="57" customWidth="1"/>
    <col min="48" max="48" width="6.7109375" style="57" customWidth="1"/>
    <col min="49" max="49" width="8.8515625" style="57" customWidth="1"/>
    <col min="50" max="16384" width="9.140625" style="57" customWidth="1"/>
  </cols>
  <sheetData>
    <row r="1" spans="1:53" ht="12.75">
      <c r="A1" s="56" t="str">
        <f>'019G-Kerr'!A1</f>
        <v>Nov</v>
      </c>
      <c r="B1" s="56">
        <f>'019G-Kerr'!B1</f>
        <v>2023</v>
      </c>
      <c r="C1" s="56"/>
      <c r="AC1" s="57"/>
      <c r="AH1" s="56"/>
      <c r="AI1"/>
      <c r="AJ1"/>
      <c r="AK1"/>
      <c r="AL1" s="63"/>
      <c r="AM1" s="56"/>
      <c r="AN1" s="58"/>
      <c r="AO1" s="58"/>
      <c r="AP1" s="56"/>
      <c r="AQ1" s="56"/>
      <c r="AR1" s="58"/>
      <c r="BA1" s="56"/>
    </row>
    <row r="2" spans="2:57" ht="12.75">
      <c r="B2" s="75"/>
      <c r="C2" s="56" t="s">
        <v>0</v>
      </c>
      <c r="D2" s="56"/>
      <c r="E2" s="56"/>
      <c r="F2" s="56"/>
      <c r="G2" s="56"/>
      <c r="AC2" s="57"/>
      <c r="AH2" s="56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BB2" s="56"/>
      <c r="BC2" s="56"/>
      <c r="BD2" s="56"/>
      <c r="BE2" s="56"/>
    </row>
    <row r="3" spans="2:48" ht="12.75">
      <c r="B3" s="75"/>
      <c r="C3" s="56" t="s">
        <v>1</v>
      </c>
      <c r="D3" s="56" t="s">
        <v>81</v>
      </c>
      <c r="E3" s="56"/>
      <c r="F3" s="56"/>
      <c r="G3" s="56"/>
      <c r="AC3" s="57"/>
      <c r="AH3" s="56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</row>
    <row r="4" spans="29:41" ht="13.5" thickBot="1">
      <c r="AC4" s="57"/>
      <c r="AG4" s="61"/>
      <c r="AH4" s="105"/>
      <c r="AI4" s="62"/>
      <c r="AJ4" s="62"/>
      <c r="AL4" s="94"/>
      <c r="AO4" s="81"/>
    </row>
    <row r="5" spans="1:55" ht="12.75">
      <c r="A5" s="118"/>
      <c r="B5" s="131"/>
      <c r="C5" s="135" t="s">
        <v>67</v>
      </c>
      <c r="D5" s="136" t="s">
        <v>69</v>
      </c>
      <c r="E5" s="136" t="s">
        <v>73</v>
      </c>
      <c r="F5" s="136" t="s">
        <v>67</v>
      </c>
      <c r="G5" s="139"/>
      <c r="I5" s="63"/>
      <c r="J5"/>
      <c r="K5"/>
      <c r="L5"/>
      <c r="M5"/>
      <c r="N5" s="270"/>
      <c r="O5" s="272"/>
      <c r="P5"/>
      <c r="Q5"/>
      <c r="R5"/>
      <c r="S5" s="63"/>
      <c r="T5" s="63"/>
      <c r="U5" s="63"/>
      <c r="V5" s="63"/>
      <c r="W5"/>
      <c r="X5"/>
      <c r="Y5"/>
      <c r="Z5"/>
      <c r="AA5" s="63"/>
      <c r="AC5" s="57"/>
      <c r="AG5" s="61"/>
      <c r="AH5" s="105"/>
      <c r="AL5" s="94"/>
      <c r="BC5" s="64"/>
    </row>
    <row r="6" spans="1:50" ht="12.75">
      <c r="A6" s="119"/>
      <c r="B6" s="132" t="s">
        <v>62</v>
      </c>
      <c r="C6" s="133" t="s">
        <v>68</v>
      </c>
      <c r="D6" s="137" t="s">
        <v>70</v>
      </c>
      <c r="E6" s="137" t="s">
        <v>70</v>
      </c>
      <c r="F6" s="137" t="s">
        <v>83</v>
      </c>
      <c r="G6" s="140"/>
      <c r="I6" s="65"/>
      <c r="J6" s="59"/>
      <c r="K6" s="59"/>
      <c r="L6" s="59"/>
      <c r="M6" s="59"/>
      <c r="N6" s="271"/>
      <c r="O6" s="273"/>
      <c r="P6" s="59"/>
      <c r="Q6" s="59"/>
      <c r="R6" s="59"/>
      <c r="S6" s="59"/>
      <c r="T6" s="59"/>
      <c r="U6" s="59"/>
      <c r="V6" s="65"/>
      <c r="W6" s="59"/>
      <c r="X6" s="59"/>
      <c r="Y6" s="59"/>
      <c r="Z6" s="59"/>
      <c r="AA6" s="65"/>
      <c r="AB6" s="59"/>
      <c r="AC6" s="59"/>
      <c r="AD6" s="59"/>
      <c r="AE6" s="59"/>
      <c r="AF6" s="59"/>
      <c r="AG6" s="61"/>
      <c r="AH6" s="105"/>
      <c r="AL6" s="94"/>
      <c r="AP6" s="66"/>
      <c r="AQ6" s="66"/>
      <c r="AX6" s="64"/>
    </row>
    <row r="7" spans="1:52" ht="12.75">
      <c r="A7" s="120"/>
      <c r="B7" s="133" t="s">
        <v>63</v>
      </c>
      <c r="C7" s="133" t="s">
        <v>65</v>
      </c>
      <c r="D7" s="137" t="s">
        <v>71</v>
      </c>
      <c r="E7" s="137" t="s">
        <v>71</v>
      </c>
      <c r="F7" s="137" t="s">
        <v>75</v>
      </c>
      <c r="G7" s="141"/>
      <c r="I7" s="65"/>
      <c r="J7" s="59"/>
      <c r="K7" s="59"/>
      <c r="L7" s="59"/>
      <c r="M7" s="59"/>
      <c r="N7" s="270"/>
      <c r="O7" s="273"/>
      <c r="P7" s="59"/>
      <c r="Q7" s="59"/>
      <c r="R7" s="59"/>
      <c r="S7" s="59"/>
      <c r="T7" s="59"/>
      <c r="U7" s="59"/>
      <c r="V7" s="65"/>
      <c r="W7" s="59"/>
      <c r="X7" s="59"/>
      <c r="Y7" s="59"/>
      <c r="Z7" s="59"/>
      <c r="AA7" s="65"/>
      <c r="AB7" s="65"/>
      <c r="AC7" s="65"/>
      <c r="AD7" s="65"/>
      <c r="AE7" s="65"/>
      <c r="AF7" s="65"/>
      <c r="AG7" s="61"/>
      <c r="AH7" s="105"/>
      <c r="AL7" s="94"/>
      <c r="AX7" s="64"/>
      <c r="AZ7" s="67"/>
    </row>
    <row r="8" spans="1:55" ht="13.5" thickBot="1">
      <c r="A8" s="121" t="s">
        <v>4</v>
      </c>
      <c r="B8" s="134" t="s">
        <v>64</v>
      </c>
      <c r="C8" s="134" t="s">
        <v>66</v>
      </c>
      <c r="D8" s="138" t="s">
        <v>72</v>
      </c>
      <c r="E8" s="138" t="s">
        <v>74</v>
      </c>
      <c r="F8" s="138" t="s">
        <v>76</v>
      </c>
      <c r="G8" s="142" t="s">
        <v>61</v>
      </c>
      <c r="I8" s="65"/>
      <c r="J8" s="59"/>
      <c r="K8" s="59"/>
      <c r="L8" s="59"/>
      <c r="M8" s="59"/>
      <c r="N8" s="271"/>
      <c r="O8" s="273"/>
      <c r="P8" s="59"/>
      <c r="Q8" s="59"/>
      <c r="R8" s="59"/>
      <c r="S8" s="59"/>
      <c r="T8" s="59"/>
      <c r="U8" s="59"/>
      <c r="V8" s="65"/>
      <c r="W8" s="59"/>
      <c r="X8" s="59"/>
      <c r="Y8" s="59"/>
      <c r="Z8" s="59"/>
      <c r="AA8" s="65"/>
      <c r="AB8" s="65"/>
      <c r="AC8" s="65"/>
      <c r="AD8" s="65"/>
      <c r="AE8" s="65"/>
      <c r="AF8" s="65"/>
      <c r="AG8" s="61"/>
      <c r="AH8" s="105"/>
      <c r="AL8" s="94"/>
      <c r="AM8" s="73"/>
      <c r="AQ8" s="66"/>
      <c r="AR8" s="66"/>
      <c r="AX8" s="64"/>
      <c r="AY8" s="64"/>
      <c r="AZ8" s="64"/>
      <c r="BA8" s="64"/>
      <c r="BB8" s="68"/>
      <c r="BC8" s="64"/>
    </row>
    <row r="9" spans="1:38" ht="12.75">
      <c r="A9" s="60" t="s">
        <v>6</v>
      </c>
      <c r="G9" s="88"/>
      <c r="I9" s="63"/>
      <c r="N9" s="270"/>
      <c r="O9" s="70"/>
      <c r="V9" s="63"/>
      <c r="AA9" s="63"/>
      <c r="AC9" s="57"/>
      <c r="AG9" s="61"/>
      <c r="AH9" s="105"/>
      <c r="AL9" s="94"/>
    </row>
    <row r="10" spans="1:50" ht="12.75">
      <c r="A10" s="122">
        <f>IF('019G-Kerr'!A10&gt;0,'019G-Kerr'!A10,"")</f>
        <v>1</v>
      </c>
      <c r="B10" s="123"/>
      <c r="C10" s="127"/>
      <c r="D10" s="299"/>
      <c r="E10" s="276"/>
      <c r="F10" s="126"/>
      <c r="G10" s="123"/>
      <c r="I10" s="71"/>
      <c r="J10" s="62"/>
      <c r="K10" s="62"/>
      <c r="L10" s="62"/>
      <c r="M10" s="62"/>
      <c r="N10" s="271"/>
      <c r="O10" s="70"/>
      <c r="P10" s="62"/>
      <c r="Q10" s="62"/>
      <c r="R10" s="62"/>
      <c r="S10" s="62"/>
      <c r="T10" s="62"/>
      <c r="U10" s="62"/>
      <c r="V10" s="71"/>
      <c r="W10" s="62"/>
      <c r="X10" s="62"/>
      <c r="Y10" s="70"/>
      <c r="Z10" s="70"/>
      <c r="AA10" s="80"/>
      <c r="AB10" s="80"/>
      <c r="AC10" s="80"/>
      <c r="AD10" s="80"/>
      <c r="AE10" s="80"/>
      <c r="AF10" s="71"/>
      <c r="AG10" s="61"/>
      <c r="AH10" s="105"/>
      <c r="AL10" s="94"/>
      <c r="AR10" s="62"/>
      <c r="AX10" s="66"/>
    </row>
    <row r="11" spans="1:50" ht="12.75">
      <c r="A11" s="122">
        <f>IF('019G-Kerr'!A11&gt;0,'019G-Kerr'!A11,"")</f>
        <v>2</v>
      </c>
      <c r="B11" s="123"/>
      <c r="C11" s="127"/>
      <c r="D11" s="299"/>
      <c r="E11" s="276"/>
      <c r="F11" s="283"/>
      <c r="G11" s="127"/>
      <c r="I11" s="71"/>
      <c r="J11" s="62"/>
      <c r="K11" s="62"/>
      <c r="L11" s="62"/>
      <c r="M11" s="62"/>
      <c r="N11" s="270"/>
      <c r="O11" s="70"/>
      <c r="P11" s="62"/>
      <c r="Q11" s="62"/>
      <c r="R11" s="62"/>
      <c r="S11" s="62"/>
      <c r="T11" s="62"/>
      <c r="U11" s="62"/>
      <c r="V11" s="71"/>
      <c r="W11" s="62"/>
      <c r="X11" s="62"/>
      <c r="Y11" s="70"/>
      <c r="Z11" s="70"/>
      <c r="AA11" s="80"/>
      <c r="AB11" s="80"/>
      <c r="AC11" s="80"/>
      <c r="AD11" s="80"/>
      <c r="AE11" s="80"/>
      <c r="AF11" s="71"/>
      <c r="AG11" s="61"/>
      <c r="AH11" s="105"/>
      <c r="AL11" s="94"/>
      <c r="AX11" s="66"/>
    </row>
    <row r="12" spans="1:50" ht="12.75">
      <c r="A12" s="122">
        <f>IF('019G-Kerr'!A12&gt;0,'019G-Kerr'!A12,"")</f>
        <v>3</v>
      </c>
      <c r="B12" s="123"/>
      <c r="C12" s="127"/>
      <c r="D12" s="299"/>
      <c r="E12" s="276"/>
      <c r="F12" s="126"/>
      <c r="G12" s="123"/>
      <c r="I12" s="71"/>
      <c r="J12" s="62"/>
      <c r="K12" s="62"/>
      <c r="L12" s="62"/>
      <c r="M12" s="62"/>
      <c r="N12" s="271"/>
      <c r="O12" s="70"/>
      <c r="P12" s="62"/>
      <c r="Q12" s="62"/>
      <c r="R12" s="62"/>
      <c r="S12" s="62"/>
      <c r="T12" s="62"/>
      <c r="U12" s="62"/>
      <c r="V12" s="71"/>
      <c r="W12" s="62"/>
      <c r="X12" s="62"/>
      <c r="Y12" s="70"/>
      <c r="Z12" s="70"/>
      <c r="AA12" s="80"/>
      <c r="AB12" s="80"/>
      <c r="AC12" s="80"/>
      <c r="AD12" s="80"/>
      <c r="AE12" s="80"/>
      <c r="AF12" s="71"/>
      <c r="AG12" s="104"/>
      <c r="AH12" s="105"/>
      <c r="AI12" s="62"/>
      <c r="AK12" s="62"/>
      <c r="AL12" s="97"/>
      <c r="AN12" s="62"/>
      <c r="AO12" s="62"/>
      <c r="AX12" s="66"/>
    </row>
    <row r="13" spans="1:50" ht="12.75">
      <c r="A13" s="122">
        <f>IF('019G-Kerr'!A13&gt;0,'019G-Kerr'!A13,"")</f>
        <v>4</v>
      </c>
      <c r="B13" s="123"/>
      <c r="C13" s="127"/>
      <c r="D13" s="299"/>
      <c r="E13" s="276"/>
      <c r="F13" s="126"/>
      <c r="G13" s="123"/>
      <c r="I13" s="71"/>
      <c r="J13" s="62"/>
      <c r="K13" s="62"/>
      <c r="L13" s="62"/>
      <c r="M13" s="62"/>
      <c r="N13" s="270"/>
      <c r="O13" s="70"/>
      <c r="P13" s="62"/>
      <c r="Q13" s="62"/>
      <c r="R13" s="62"/>
      <c r="S13" s="62"/>
      <c r="T13" s="62"/>
      <c r="U13" s="62"/>
      <c r="V13" s="71"/>
      <c r="W13" s="62"/>
      <c r="X13" s="62"/>
      <c r="Y13" s="70"/>
      <c r="Z13" s="70"/>
      <c r="AA13" s="80"/>
      <c r="AB13" s="80"/>
      <c r="AC13" s="80"/>
      <c r="AD13" s="80"/>
      <c r="AE13" s="80"/>
      <c r="AF13" s="71"/>
      <c r="AG13" s="61"/>
      <c r="AH13" s="105"/>
      <c r="AL13" s="94"/>
      <c r="AX13" s="66"/>
    </row>
    <row r="14" spans="1:50" ht="12.75">
      <c r="A14" s="122">
        <f>IF('019G-Kerr'!A14&gt;0,'019G-Kerr'!A14,"")</f>
        <v>5</v>
      </c>
      <c r="B14" s="123"/>
      <c r="C14" s="127"/>
      <c r="D14" s="299"/>
      <c r="E14" s="276"/>
      <c r="F14" s="126"/>
      <c r="G14" s="123"/>
      <c r="I14" s="71"/>
      <c r="J14" s="62"/>
      <c r="K14" s="62"/>
      <c r="L14" s="62"/>
      <c r="M14" s="62"/>
      <c r="N14" s="271"/>
      <c r="O14" s="70"/>
      <c r="P14" s="62"/>
      <c r="Q14" s="62"/>
      <c r="R14" s="62"/>
      <c r="S14" s="62"/>
      <c r="T14" s="62"/>
      <c r="U14" s="62"/>
      <c r="V14" s="71"/>
      <c r="W14" s="62"/>
      <c r="X14" s="62"/>
      <c r="Y14" s="70"/>
      <c r="Z14" s="70"/>
      <c r="AA14" s="80"/>
      <c r="AB14" s="80"/>
      <c r="AC14" s="80"/>
      <c r="AD14" s="80"/>
      <c r="AE14" s="80"/>
      <c r="AF14" s="71"/>
      <c r="AG14" s="61"/>
      <c r="AH14" s="105"/>
      <c r="AL14" s="97"/>
      <c r="AR14" s="66"/>
      <c r="AX14" s="66"/>
    </row>
    <row r="15" spans="1:50" ht="12.75">
      <c r="A15" s="122">
        <f>IF('019G-Kerr'!A15&gt;0,'019G-Kerr'!A15,"")</f>
        <v>6</v>
      </c>
      <c r="B15" s="123"/>
      <c r="C15" s="127"/>
      <c r="D15" s="299"/>
      <c r="E15" s="276"/>
      <c r="F15" s="126"/>
      <c r="G15" s="123"/>
      <c r="I15" s="71"/>
      <c r="J15" s="62"/>
      <c r="K15" s="62"/>
      <c r="L15" s="62"/>
      <c r="M15" s="62"/>
      <c r="N15" s="270"/>
      <c r="O15" s="70"/>
      <c r="P15" s="62"/>
      <c r="Q15" s="62"/>
      <c r="R15" s="62"/>
      <c r="S15" s="62"/>
      <c r="T15" s="62"/>
      <c r="U15" s="62"/>
      <c r="V15" s="71"/>
      <c r="W15" s="62"/>
      <c r="X15" s="62"/>
      <c r="Y15" s="62"/>
      <c r="Z15" s="70"/>
      <c r="AA15" s="80"/>
      <c r="AB15" s="80"/>
      <c r="AC15" s="80"/>
      <c r="AD15" s="80"/>
      <c r="AE15" s="80"/>
      <c r="AF15" s="71"/>
      <c r="AG15" s="61"/>
      <c r="AH15" s="105"/>
      <c r="AL15" s="94"/>
      <c r="AX15" s="66"/>
    </row>
    <row r="16" spans="1:50" ht="12.75">
      <c r="A16" s="122">
        <f>IF('019G-Kerr'!A16&gt;0,'019G-Kerr'!A16,"")</f>
        <v>7</v>
      </c>
      <c r="B16" s="269"/>
      <c r="C16" s="127"/>
      <c r="D16" s="299"/>
      <c r="E16" s="276"/>
      <c r="F16" s="126"/>
      <c r="G16" s="123"/>
      <c r="I16" s="71"/>
      <c r="J16" s="62"/>
      <c r="K16" s="62"/>
      <c r="L16" s="62"/>
      <c r="M16" s="62"/>
      <c r="N16" s="271"/>
      <c r="O16" s="70"/>
      <c r="P16" s="62"/>
      <c r="Q16" s="62"/>
      <c r="R16" s="62"/>
      <c r="S16" s="62"/>
      <c r="T16" s="62"/>
      <c r="U16" s="62"/>
      <c r="V16" s="71"/>
      <c r="W16" s="62"/>
      <c r="X16" s="62"/>
      <c r="Y16" s="70"/>
      <c r="Z16" s="70"/>
      <c r="AA16" s="80"/>
      <c r="AB16" s="80"/>
      <c r="AC16" s="80"/>
      <c r="AD16" s="80"/>
      <c r="AE16" s="80"/>
      <c r="AF16" s="71"/>
      <c r="AG16" s="61"/>
      <c r="AH16" s="105"/>
      <c r="AI16" s="62"/>
      <c r="AJ16" s="62"/>
      <c r="AK16" s="62"/>
      <c r="AL16" s="97"/>
      <c r="AM16" s="62"/>
      <c r="AN16" s="62"/>
      <c r="AX16" s="66"/>
    </row>
    <row r="17" spans="1:50" ht="12.75">
      <c r="A17" s="122">
        <f>IF('019G-Kerr'!A17&gt;0,'019G-Kerr'!A17,"")</f>
        <v>8</v>
      </c>
      <c r="B17" s="275"/>
      <c r="C17" s="127"/>
      <c r="D17" s="299"/>
      <c r="E17" s="276"/>
      <c r="F17" s="126"/>
      <c r="G17" s="123"/>
      <c r="I17" s="71"/>
      <c r="J17" s="62"/>
      <c r="K17" s="62"/>
      <c r="L17" s="62"/>
      <c r="M17" s="62"/>
      <c r="N17" s="270"/>
      <c r="O17" s="70"/>
      <c r="P17" s="62"/>
      <c r="Q17" s="62"/>
      <c r="R17" s="62"/>
      <c r="S17" s="62"/>
      <c r="T17" s="62"/>
      <c r="U17" s="62"/>
      <c r="V17" s="71"/>
      <c r="W17" s="62"/>
      <c r="X17" s="62"/>
      <c r="Y17" s="70"/>
      <c r="Z17" s="70"/>
      <c r="AA17" s="80"/>
      <c r="AB17" s="80"/>
      <c r="AC17" s="80"/>
      <c r="AD17" s="80"/>
      <c r="AE17" s="80"/>
      <c r="AF17" s="71"/>
      <c r="AG17" s="61"/>
      <c r="AH17" s="105"/>
      <c r="AI17" s="62"/>
      <c r="AJ17" s="62"/>
      <c r="AK17" s="62"/>
      <c r="AL17" s="95"/>
      <c r="AX17" s="66"/>
    </row>
    <row r="18" spans="1:50" ht="12.75">
      <c r="A18" s="122">
        <f>IF('019G-Kerr'!A18&gt;0,'019G-Kerr'!A18,"")</f>
        <v>9</v>
      </c>
      <c r="B18" s="280"/>
      <c r="C18" s="127"/>
      <c r="D18" s="299"/>
      <c r="E18" s="276"/>
      <c r="F18" s="283">
        <v>1</v>
      </c>
      <c r="G18" s="123"/>
      <c r="I18" s="71"/>
      <c r="J18" s="62"/>
      <c r="K18" s="62"/>
      <c r="L18" s="62"/>
      <c r="M18" s="62"/>
      <c r="N18" s="271"/>
      <c r="O18" s="70"/>
      <c r="P18" s="62"/>
      <c r="Q18" s="62"/>
      <c r="R18" s="62"/>
      <c r="S18" s="62"/>
      <c r="T18" s="62"/>
      <c r="U18" s="62"/>
      <c r="V18" s="71"/>
      <c r="W18" s="62"/>
      <c r="X18" s="62"/>
      <c r="Y18" s="70"/>
      <c r="Z18" s="70"/>
      <c r="AA18" s="80"/>
      <c r="AB18" s="80"/>
      <c r="AC18" s="80"/>
      <c r="AD18" s="80"/>
      <c r="AE18" s="80"/>
      <c r="AF18" s="71"/>
      <c r="AG18" s="61"/>
      <c r="AH18" s="105"/>
      <c r="AI18" s="62"/>
      <c r="AJ18" s="62"/>
      <c r="AK18" s="62"/>
      <c r="AL18" s="97"/>
      <c r="AN18" s="66"/>
      <c r="AO18" s="66"/>
      <c r="AX18" s="66"/>
    </row>
    <row r="19" spans="1:50" ht="12.75">
      <c r="A19" s="122">
        <f>IF('019G-Kerr'!A19&gt;0,'019G-Kerr'!A19,"")</f>
        <v>10</v>
      </c>
      <c r="B19" s="123"/>
      <c r="C19" s="127"/>
      <c r="D19" s="299"/>
      <c r="E19" s="276"/>
      <c r="F19" s="126">
        <v>1</v>
      </c>
      <c r="G19" s="123"/>
      <c r="I19" s="71"/>
      <c r="J19" s="62"/>
      <c r="K19" s="62"/>
      <c r="L19" s="62"/>
      <c r="M19" s="62"/>
      <c r="N19" s="270"/>
      <c r="O19" s="70"/>
      <c r="P19" s="62"/>
      <c r="Q19" s="62"/>
      <c r="R19" s="62"/>
      <c r="S19" s="62"/>
      <c r="T19" s="62"/>
      <c r="U19" s="62"/>
      <c r="V19" s="71"/>
      <c r="W19" s="62"/>
      <c r="X19" s="62"/>
      <c r="Y19" s="70"/>
      <c r="Z19" s="70"/>
      <c r="AA19" s="80"/>
      <c r="AB19" s="80"/>
      <c r="AC19" s="80"/>
      <c r="AD19" s="80"/>
      <c r="AE19" s="80"/>
      <c r="AF19" s="71"/>
      <c r="AG19" s="61"/>
      <c r="AH19" s="105"/>
      <c r="AI19" s="66"/>
      <c r="AJ19" s="66"/>
      <c r="AK19" s="66"/>
      <c r="AL19" s="96"/>
      <c r="AX19" s="66"/>
    </row>
    <row r="20" spans="1:50" ht="12.75">
      <c r="A20" s="122">
        <f>IF('019G-Kerr'!A20&gt;0,'019G-Kerr'!A20,"")</f>
        <v>11</v>
      </c>
      <c r="B20" s="129"/>
      <c r="C20" s="127"/>
      <c r="D20" s="299"/>
      <c r="E20" s="276"/>
      <c r="F20" s="126"/>
      <c r="G20" s="123"/>
      <c r="I20" s="71"/>
      <c r="J20" s="62"/>
      <c r="K20" s="62"/>
      <c r="L20" s="62"/>
      <c r="M20" s="62"/>
      <c r="N20" s="271"/>
      <c r="O20" s="70"/>
      <c r="P20" s="62"/>
      <c r="Q20" s="62"/>
      <c r="R20" s="62"/>
      <c r="S20" s="62"/>
      <c r="T20" s="62"/>
      <c r="U20" s="62"/>
      <c r="V20" s="71"/>
      <c r="W20" s="62"/>
      <c r="X20" s="62"/>
      <c r="Y20" s="70"/>
      <c r="Z20" s="70"/>
      <c r="AA20" s="80"/>
      <c r="AB20" s="80"/>
      <c r="AC20" s="80"/>
      <c r="AD20" s="80"/>
      <c r="AE20" s="80"/>
      <c r="AF20" s="71"/>
      <c r="AG20" s="61"/>
      <c r="AH20" s="105"/>
      <c r="AI20" s="66"/>
      <c r="AJ20" s="66"/>
      <c r="AK20" s="66"/>
      <c r="AL20" s="97"/>
      <c r="AM20" s="69"/>
      <c r="AN20" s="69"/>
      <c r="AO20" s="69"/>
      <c r="AX20" s="66"/>
    </row>
    <row r="21" spans="1:50" ht="12.75">
      <c r="A21" s="122">
        <f>IF('019G-Kerr'!A21&gt;0,'019G-Kerr'!A21,"")</f>
        <v>12</v>
      </c>
      <c r="B21" s="269"/>
      <c r="C21" s="127"/>
      <c r="D21" s="299"/>
      <c r="E21" s="276"/>
      <c r="F21" s="126"/>
      <c r="G21" s="123"/>
      <c r="I21" s="71"/>
      <c r="J21" s="62"/>
      <c r="K21" s="62"/>
      <c r="L21" s="62"/>
      <c r="M21" s="62"/>
      <c r="N21" s="270"/>
      <c r="O21" s="70"/>
      <c r="P21" s="62"/>
      <c r="Q21" s="62"/>
      <c r="R21" s="62"/>
      <c r="S21" s="62"/>
      <c r="T21" s="62"/>
      <c r="U21" s="62"/>
      <c r="V21" s="71"/>
      <c r="W21" s="62"/>
      <c r="X21" s="62"/>
      <c r="Y21" s="70"/>
      <c r="Z21" s="70"/>
      <c r="AA21" s="80"/>
      <c r="AB21" s="80"/>
      <c r="AC21" s="80"/>
      <c r="AD21" s="80"/>
      <c r="AE21" s="80"/>
      <c r="AF21" s="71"/>
      <c r="AG21" s="61"/>
      <c r="AH21" s="105"/>
      <c r="AI21" s="66"/>
      <c r="AJ21" s="66"/>
      <c r="AK21" s="66"/>
      <c r="AL21" s="96"/>
      <c r="AX21" s="66"/>
    </row>
    <row r="22" spans="1:50" ht="12.75">
      <c r="A22" s="122">
        <f>IF('019G-Kerr'!A22&gt;0,'019G-Kerr'!A22,"")</f>
        <v>13</v>
      </c>
      <c r="B22" s="129"/>
      <c r="C22" s="127"/>
      <c r="D22" s="299"/>
      <c r="E22" s="276"/>
      <c r="F22" s="126"/>
      <c r="G22" s="123"/>
      <c r="I22" s="71"/>
      <c r="J22" s="62"/>
      <c r="K22" s="62"/>
      <c r="L22" s="62"/>
      <c r="M22" s="62"/>
      <c r="N22" s="271"/>
      <c r="O22" s="70"/>
      <c r="P22" s="62"/>
      <c r="Q22" s="62"/>
      <c r="R22" s="62"/>
      <c r="S22" s="62"/>
      <c r="T22" s="62"/>
      <c r="U22" s="62"/>
      <c r="V22" s="71"/>
      <c r="W22" s="62"/>
      <c r="X22" s="62"/>
      <c r="Y22" s="62"/>
      <c r="Z22" s="70"/>
      <c r="AA22" s="80"/>
      <c r="AB22" s="80"/>
      <c r="AC22" s="80"/>
      <c r="AD22" s="80"/>
      <c r="AE22" s="80"/>
      <c r="AF22" s="71"/>
      <c r="AG22" s="61"/>
      <c r="AH22" s="105"/>
      <c r="AI22" s="66"/>
      <c r="AJ22" s="66"/>
      <c r="AK22" s="66"/>
      <c r="AL22" s="97"/>
      <c r="AM22" s="69"/>
      <c r="AN22" s="69"/>
      <c r="AX22" s="66"/>
    </row>
    <row r="23" spans="1:50" ht="12.75">
      <c r="A23" s="122">
        <f>IF('019G-Kerr'!A23&gt;0,'019G-Kerr'!A23,"")</f>
        <v>14</v>
      </c>
      <c r="B23" s="275"/>
      <c r="C23" s="127"/>
      <c r="D23" s="299"/>
      <c r="E23" s="276"/>
      <c r="F23" s="126"/>
      <c r="G23" s="123"/>
      <c r="I23" s="71"/>
      <c r="J23" s="62"/>
      <c r="K23" s="62"/>
      <c r="L23" s="62"/>
      <c r="M23" s="62"/>
      <c r="N23" s="270"/>
      <c r="O23" s="70"/>
      <c r="P23" s="62"/>
      <c r="Q23" s="62"/>
      <c r="R23" s="62"/>
      <c r="S23" s="62"/>
      <c r="T23" s="62"/>
      <c r="U23" s="62"/>
      <c r="V23" s="71"/>
      <c r="W23" s="62"/>
      <c r="X23" s="62"/>
      <c r="Y23" s="70"/>
      <c r="Z23" s="70"/>
      <c r="AA23" s="80"/>
      <c r="AB23" s="80"/>
      <c r="AC23" s="80"/>
      <c r="AD23" s="80"/>
      <c r="AE23" s="80"/>
      <c r="AF23" s="71"/>
      <c r="AG23" s="61"/>
      <c r="AH23" s="105"/>
      <c r="AI23" s="66"/>
      <c r="AJ23" s="66"/>
      <c r="AK23" s="66"/>
      <c r="AL23" s="96"/>
      <c r="AX23" s="66"/>
    </row>
    <row r="24" spans="1:50" ht="12.75">
      <c r="A24" s="122">
        <f>IF('019G-Kerr'!A24&gt;0,'019G-Kerr'!A24,"")</f>
        <v>15</v>
      </c>
      <c r="B24" s="123"/>
      <c r="C24" s="127"/>
      <c r="D24" s="299"/>
      <c r="E24" s="276"/>
      <c r="F24" s="126"/>
      <c r="G24" s="298" t="s">
        <v>77</v>
      </c>
      <c r="I24" s="71"/>
      <c r="J24" s="62"/>
      <c r="K24" s="62"/>
      <c r="L24" s="62"/>
      <c r="M24" s="62"/>
      <c r="N24" s="271"/>
      <c r="O24" s="70"/>
      <c r="P24" s="62"/>
      <c r="Q24" s="62"/>
      <c r="R24" s="62"/>
      <c r="S24" s="62"/>
      <c r="T24" s="62"/>
      <c r="U24" s="62"/>
      <c r="V24" s="71"/>
      <c r="W24" s="62"/>
      <c r="X24" s="62"/>
      <c r="Y24" s="70"/>
      <c r="Z24" s="70"/>
      <c r="AA24" s="80"/>
      <c r="AB24" s="80"/>
      <c r="AC24" s="80"/>
      <c r="AD24" s="80"/>
      <c r="AE24" s="80"/>
      <c r="AF24" s="71"/>
      <c r="AG24" s="61"/>
      <c r="AH24" s="105"/>
      <c r="AI24" s="66"/>
      <c r="AJ24" s="66"/>
      <c r="AK24" s="66"/>
      <c r="AL24" s="97"/>
      <c r="AM24" s="69"/>
      <c r="AN24" s="69"/>
      <c r="AO24" s="69"/>
      <c r="AX24" s="66"/>
    </row>
    <row r="25" spans="1:50" ht="12.75">
      <c r="A25" s="122">
        <f>IF('019G-Kerr'!A25&gt;0,'019G-Kerr'!A25,"")</f>
        <v>16</v>
      </c>
      <c r="B25" s="123"/>
      <c r="C25" s="127"/>
      <c r="D25" s="299"/>
      <c r="E25" s="276"/>
      <c r="F25" s="126"/>
      <c r="G25" s="146"/>
      <c r="I25" s="71"/>
      <c r="J25" s="62"/>
      <c r="K25" s="62"/>
      <c r="L25" s="62"/>
      <c r="M25" s="62"/>
      <c r="N25" s="270"/>
      <c r="O25" s="70"/>
      <c r="P25" s="62"/>
      <c r="Q25" s="62"/>
      <c r="R25" s="62"/>
      <c r="S25" s="62"/>
      <c r="T25" s="62"/>
      <c r="U25" s="62"/>
      <c r="V25" s="71"/>
      <c r="W25" s="62"/>
      <c r="X25" s="62"/>
      <c r="Y25" s="70"/>
      <c r="Z25" s="70"/>
      <c r="AA25" s="80"/>
      <c r="AB25" s="80"/>
      <c r="AC25" s="80"/>
      <c r="AD25" s="80"/>
      <c r="AE25" s="80"/>
      <c r="AF25" s="71"/>
      <c r="AG25" s="61"/>
      <c r="AH25" s="105"/>
      <c r="AI25" s="66"/>
      <c r="AJ25" s="66"/>
      <c r="AK25" s="66"/>
      <c r="AL25" s="96"/>
      <c r="AX25" s="66"/>
    </row>
    <row r="26" spans="1:50" ht="12.75">
      <c r="A26" s="122">
        <f>IF('019G-Kerr'!A26&gt;0,'019G-Kerr'!A26,"")</f>
        <v>17</v>
      </c>
      <c r="B26" s="129"/>
      <c r="C26" s="127"/>
      <c r="D26" s="299"/>
      <c r="E26" s="276"/>
      <c r="F26" s="126"/>
      <c r="G26" s="123"/>
      <c r="I26" s="71"/>
      <c r="J26" s="62"/>
      <c r="K26" s="62"/>
      <c r="L26" s="62"/>
      <c r="M26" s="62"/>
      <c r="N26" s="271"/>
      <c r="O26" s="70"/>
      <c r="P26" s="62"/>
      <c r="Q26" s="62"/>
      <c r="R26" s="62"/>
      <c r="S26" s="62"/>
      <c r="T26" s="62"/>
      <c r="U26" s="62"/>
      <c r="V26" s="71"/>
      <c r="W26" s="62"/>
      <c r="X26" s="62"/>
      <c r="Y26" s="70"/>
      <c r="Z26" s="70"/>
      <c r="AA26" s="80"/>
      <c r="AB26" s="80"/>
      <c r="AC26" s="80"/>
      <c r="AD26" s="80"/>
      <c r="AE26" s="80"/>
      <c r="AF26" s="71"/>
      <c r="AG26" s="61"/>
      <c r="AH26" s="105"/>
      <c r="AI26" s="66"/>
      <c r="AJ26" s="66"/>
      <c r="AK26" s="66"/>
      <c r="AL26" s="97"/>
      <c r="AM26" s="69"/>
      <c r="AN26" s="69"/>
      <c r="AO26" s="69"/>
      <c r="AX26" s="66"/>
    </row>
    <row r="27" spans="1:50" ht="12.75">
      <c r="A27" s="122">
        <f>IF('019G-Kerr'!A27&gt;0,'019G-Kerr'!A27,"")</f>
        <v>18</v>
      </c>
      <c r="B27" s="123"/>
      <c r="C27" s="127"/>
      <c r="D27" s="299"/>
      <c r="E27" s="276"/>
      <c r="F27" s="126"/>
      <c r="G27" s="123"/>
      <c r="I27" s="71"/>
      <c r="J27" s="62"/>
      <c r="K27" s="62"/>
      <c r="L27" s="62"/>
      <c r="M27" s="62"/>
      <c r="N27" s="270"/>
      <c r="O27" s="70"/>
      <c r="P27" s="62"/>
      <c r="Q27" s="62"/>
      <c r="R27" s="62"/>
      <c r="S27" s="62"/>
      <c r="T27" s="62"/>
      <c r="U27" s="62"/>
      <c r="V27" s="71"/>
      <c r="W27" s="62"/>
      <c r="X27" s="62"/>
      <c r="Y27" s="70"/>
      <c r="Z27" s="70"/>
      <c r="AA27" s="80"/>
      <c r="AB27" s="80"/>
      <c r="AC27" s="80"/>
      <c r="AD27" s="80"/>
      <c r="AE27" s="80"/>
      <c r="AF27" s="71"/>
      <c r="AG27" s="61"/>
      <c r="AH27" s="105"/>
      <c r="AL27" s="94"/>
      <c r="AX27" s="66"/>
    </row>
    <row r="28" spans="1:50" ht="12.75">
      <c r="A28" s="122">
        <f>IF('019G-Kerr'!A28&gt;0,'019G-Kerr'!A28,"")</f>
        <v>19</v>
      </c>
      <c r="B28" s="123"/>
      <c r="C28" s="127"/>
      <c r="D28" s="299"/>
      <c r="E28" s="276"/>
      <c r="F28" s="126"/>
      <c r="G28" s="128"/>
      <c r="I28" s="71"/>
      <c r="J28" s="62"/>
      <c r="K28" s="62"/>
      <c r="L28" s="62"/>
      <c r="M28" s="62"/>
      <c r="N28" s="271"/>
      <c r="O28" s="70"/>
      <c r="P28" s="62"/>
      <c r="Q28" s="62"/>
      <c r="R28" s="62"/>
      <c r="S28" s="62"/>
      <c r="T28" s="62"/>
      <c r="U28" s="62"/>
      <c r="V28" s="71"/>
      <c r="W28" s="62"/>
      <c r="X28" s="62"/>
      <c r="Y28" s="70"/>
      <c r="Z28" s="70"/>
      <c r="AA28" s="80"/>
      <c r="AB28" s="80"/>
      <c r="AC28" s="80"/>
      <c r="AD28" s="80"/>
      <c r="AE28" s="80"/>
      <c r="AF28" s="71"/>
      <c r="AG28" s="61"/>
      <c r="AH28" s="105"/>
      <c r="AL28" s="94"/>
      <c r="AR28" s="62"/>
      <c r="AS28" s="62"/>
      <c r="AT28" s="62"/>
      <c r="AU28" s="62"/>
      <c r="AV28" s="62"/>
      <c r="AX28" s="66"/>
    </row>
    <row r="29" spans="1:50" ht="12.75">
      <c r="A29" s="122">
        <f>IF('019G-Kerr'!A29&gt;0,'019G-Kerr'!A29,"")</f>
        <v>20</v>
      </c>
      <c r="B29" s="279"/>
      <c r="C29" s="127"/>
      <c r="D29" s="299"/>
      <c r="E29" s="276"/>
      <c r="F29" s="126">
        <v>1</v>
      </c>
      <c r="G29" s="123"/>
      <c r="I29" s="71"/>
      <c r="J29" s="62"/>
      <c r="K29" s="62"/>
      <c r="L29" s="62"/>
      <c r="M29" s="62"/>
      <c r="N29" s="270"/>
      <c r="O29" s="70"/>
      <c r="P29" s="62"/>
      <c r="Q29" s="62"/>
      <c r="R29" s="62"/>
      <c r="S29" s="62"/>
      <c r="T29" s="62"/>
      <c r="U29" s="62"/>
      <c r="V29" s="71"/>
      <c r="W29" s="62"/>
      <c r="X29" s="62"/>
      <c r="Y29" s="62"/>
      <c r="Z29" s="70"/>
      <c r="AA29" s="80"/>
      <c r="AB29" s="80"/>
      <c r="AC29" s="80"/>
      <c r="AD29" s="80"/>
      <c r="AE29" s="80"/>
      <c r="AF29" s="71"/>
      <c r="AG29" s="61"/>
      <c r="AH29" s="105"/>
      <c r="AL29" s="94"/>
      <c r="AX29" s="66"/>
    </row>
    <row r="30" spans="1:50" ht="12.75">
      <c r="A30" s="122">
        <f>IF('019G-Kerr'!A30&gt;0,'019G-Kerr'!A30,"")</f>
        <v>21</v>
      </c>
      <c r="B30" s="129"/>
      <c r="C30" s="127"/>
      <c r="D30" s="299"/>
      <c r="E30" s="276"/>
      <c r="F30" s="126">
        <v>1</v>
      </c>
      <c r="G30" s="123"/>
      <c r="I30" s="71"/>
      <c r="J30" s="62"/>
      <c r="K30" s="62"/>
      <c r="L30" s="62"/>
      <c r="M30" s="62"/>
      <c r="N30" s="271"/>
      <c r="O30" s="70"/>
      <c r="P30" s="62"/>
      <c r="Q30" s="62"/>
      <c r="R30" s="62"/>
      <c r="S30" s="62"/>
      <c r="T30" s="62"/>
      <c r="U30" s="62"/>
      <c r="V30" s="71"/>
      <c r="W30" s="62"/>
      <c r="X30" s="62"/>
      <c r="Y30" s="70"/>
      <c r="Z30" s="70"/>
      <c r="AA30" s="80"/>
      <c r="AB30" s="80"/>
      <c r="AC30" s="80"/>
      <c r="AD30" s="80"/>
      <c r="AE30" s="80"/>
      <c r="AF30" s="71"/>
      <c r="AG30" s="61"/>
      <c r="AH30" s="105"/>
      <c r="AI30" s="70"/>
      <c r="AJ30" s="70"/>
      <c r="AL30" s="94"/>
      <c r="AX30" s="66"/>
    </row>
    <row r="31" spans="1:50" ht="12.75">
      <c r="A31" s="122">
        <f>IF('019G-Kerr'!A31&gt;0,'019G-Kerr'!A31,"")</f>
        <v>22</v>
      </c>
      <c r="B31" s="123"/>
      <c r="C31" s="127"/>
      <c r="D31" s="299"/>
      <c r="E31" s="276"/>
      <c r="F31" s="126">
        <v>1</v>
      </c>
      <c r="G31" s="123"/>
      <c r="I31" s="71"/>
      <c r="J31" s="62"/>
      <c r="K31" s="62"/>
      <c r="L31" s="62"/>
      <c r="M31" s="62"/>
      <c r="N31" s="270"/>
      <c r="O31" s="70"/>
      <c r="P31" s="62"/>
      <c r="Q31" s="62"/>
      <c r="R31" s="62"/>
      <c r="S31" s="62"/>
      <c r="T31" s="62"/>
      <c r="U31" s="62"/>
      <c r="V31" s="71"/>
      <c r="W31" s="62"/>
      <c r="X31" s="62"/>
      <c r="Y31" s="70"/>
      <c r="Z31" s="70"/>
      <c r="AA31" s="80"/>
      <c r="AB31" s="80"/>
      <c r="AC31" s="80"/>
      <c r="AD31" s="80"/>
      <c r="AE31" s="80"/>
      <c r="AF31" s="71"/>
      <c r="AG31" s="61"/>
      <c r="AH31" s="105"/>
      <c r="AL31" s="94"/>
      <c r="AX31" s="66"/>
    </row>
    <row r="32" spans="1:50" ht="12.75">
      <c r="A32" s="122">
        <f>IF('019G-Kerr'!A32&gt;0,'019G-Kerr'!A32,"")</f>
        <v>23</v>
      </c>
      <c r="B32" s="129"/>
      <c r="C32" s="127"/>
      <c r="D32" s="299"/>
      <c r="E32" s="276"/>
      <c r="F32" s="297"/>
      <c r="G32" s="123"/>
      <c r="I32" s="71"/>
      <c r="J32" s="62"/>
      <c r="K32" s="62"/>
      <c r="L32" s="62"/>
      <c r="M32" s="62"/>
      <c r="N32" s="271"/>
      <c r="O32" s="70"/>
      <c r="P32" s="62"/>
      <c r="Q32" s="62"/>
      <c r="R32" s="62"/>
      <c r="S32" s="62"/>
      <c r="T32" s="62"/>
      <c r="U32" s="62"/>
      <c r="V32" s="71"/>
      <c r="W32" s="62"/>
      <c r="X32" s="62"/>
      <c r="Y32" s="70"/>
      <c r="Z32" s="70"/>
      <c r="AA32" s="80"/>
      <c r="AB32" s="80"/>
      <c r="AC32" s="80"/>
      <c r="AD32" s="80"/>
      <c r="AE32" s="80"/>
      <c r="AF32" s="71"/>
      <c r="AG32" s="61"/>
      <c r="AH32" s="105"/>
      <c r="AI32" s="66"/>
      <c r="AJ32" s="66"/>
      <c r="AL32" s="94"/>
      <c r="AQ32" s="73"/>
      <c r="AR32" s="73"/>
      <c r="AS32" s="62"/>
      <c r="AX32" s="66"/>
    </row>
    <row r="33" spans="1:50" ht="12.75">
      <c r="A33" s="122">
        <f>IF('019G-Kerr'!A33&gt;0,'019G-Kerr'!A33,"")</f>
        <v>24</v>
      </c>
      <c r="B33" s="278"/>
      <c r="C33" s="127"/>
      <c r="D33" s="299"/>
      <c r="E33" s="276"/>
      <c r="F33" s="126"/>
      <c r="G33" s="123"/>
      <c r="I33" s="71"/>
      <c r="J33" s="62"/>
      <c r="K33" s="62"/>
      <c r="L33" s="62"/>
      <c r="M33" s="62"/>
      <c r="N33" s="270"/>
      <c r="O33" s="70"/>
      <c r="P33" s="62"/>
      <c r="Q33" s="62"/>
      <c r="R33" s="62"/>
      <c r="S33" s="62"/>
      <c r="T33" s="62"/>
      <c r="U33" s="62"/>
      <c r="V33" s="71"/>
      <c r="W33" s="62"/>
      <c r="X33" s="62"/>
      <c r="Y33" s="70"/>
      <c r="Z33" s="70"/>
      <c r="AA33" s="80"/>
      <c r="AB33" s="80"/>
      <c r="AC33" s="80"/>
      <c r="AD33" s="80"/>
      <c r="AE33" s="80"/>
      <c r="AF33" s="71"/>
      <c r="AG33" s="61"/>
      <c r="AH33" s="105"/>
      <c r="AL33" s="94"/>
      <c r="AX33" s="66"/>
    </row>
    <row r="34" spans="1:50" ht="12.75">
      <c r="A34" s="122">
        <f>IF('019G-Kerr'!A34&gt;0,'019G-Kerr'!A34,"")</f>
        <v>25</v>
      </c>
      <c r="B34" s="123"/>
      <c r="C34" s="127"/>
      <c r="D34" s="299"/>
      <c r="E34" s="276"/>
      <c r="F34" s="126"/>
      <c r="G34" s="123"/>
      <c r="I34" s="71"/>
      <c r="J34" s="62"/>
      <c r="K34" s="62"/>
      <c r="L34" s="62"/>
      <c r="M34" s="62"/>
      <c r="N34" s="271"/>
      <c r="O34" s="70"/>
      <c r="P34" s="62"/>
      <c r="Q34" s="62"/>
      <c r="R34" s="62"/>
      <c r="S34" s="62"/>
      <c r="T34" s="62"/>
      <c r="U34" s="62"/>
      <c r="V34" s="71"/>
      <c r="W34" s="62"/>
      <c r="X34" s="62"/>
      <c r="Y34" s="70"/>
      <c r="Z34" s="70"/>
      <c r="AA34" s="80"/>
      <c r="AB34" s="80"/>
      <c r="AC34" s="80"/>
      <c r="AD34" s="80"/>
      <c r="AE34" s="80"/>
      <c r="AF34" s="71"/>
      <c r="AG34" s="61"/>
      <c r="AH34" s="105"/>
      <c r="AI34" s="66"/>
      <c r="AJ34" s="66"/>
      <c r="AL34" s="94"/>
      <c r="AX34" s="66"/>
    </row>
    <row r="35" spans="1:50" ht="12.75">
      <c r="A35" s="122">
        <f>IF('019G-Kerr'!A35&gt;0,'019G-Kerr'!A35,"")</f>
        <v>26</v>
      </c>
      <c r="B35" s="123"/>
      <c r="C35" s="127"/>
      <c r="D35" s="299"/>
      <c r="E35" s="276"/>
      <c r="F35" s="126">
        <v>1</v>
      </c>
      <c r="G35" s="123"/>
      <c r="I35" s="71"/>
      <c r="J35" s="62"/>
      <c r="K35" s="62"/>
      <c r="L35" s="62"/>
      <c r="M35" s="62"/>
      <c r="N35" s="270"/>
      <c r="O35" s="70"/>
      <c r="P35" s="62"/>
      <c r="Q35" s="62"/>
      <c r="R35" s="62"/>
      <c r="S35" s="62"/>
      <c r="T35" s="62"/>
      <c r="U35" s="62"/>
      <c r="V35" s="71"/>
      <c r="W35" s="62"/>
      <c r="X35" s="62"/>
      <c r="Y35" s="70"/>
      <c r="Z35" s="70"/>
      <c r="AA35" s="80"/>
      <c r="AB35" s="80"/>
      <c r="AC35" s="80"/>
      <c r="AD35" s="80"/>
      <c r="AE35" s="80"/>
      <c r="AF35" s="71"/>
      <c r="AG35" s="61"/>
      <c r="AH35" s="105"/>
      <c r="AL35" s="94"/>
      <c r="AX35" s="66"/>
    </row>
    <row r="36" spans="1:50" ht="12.75">
      <c r="A36" s="122">
        <f>IF('019G-Kerr'!A36&gt;0,'019G-Kerr'!A36,"")</f>
        <v>27</v>
      </c>
      <c r="B36" s="123"/>
      <c r="C36" s="127"/>
      <c r="D36" s="299"/>
      <c r="E36" s="276"/>
      <c r="F36" s="126"/>
      <c r="G36" s="123"/>
      <c r="I36" s="71"/>
      <c r="J36" s="62"/>
      <c r="K36" s="62"/>
      <c r="L36" s="62"/>
      <c r="M36" s="62"/>
      <c r="N36" s="271"/>
      <c r="O36" s="70"/>
      <c r="P36" s="62"/>
      <c r="Q36" s="62"/>
      <c r="R36" s="62"/>
      <c r="S36" s="62"/>
      <c r="T36" s="62"/>
      <c r="U36" s="62"/>
      <c r="V36" s="71"/>
      <c r="W36" s="62"/>
      <c r="X36" s="62"/>
      <c r="Y36" s="62"/>
      <c r="Z36" s="70"/>
      <c r="AA36" s="80"/>
      <c r="AB36" s="80"/>
      <c r="AC36" s="80"/>
      <c r="AD36" s="80"/>
      <c r="AE36" s="80"/>
      <c r="AF36" s="71"/>
      <c r="AG36" s="61"/>
      <c r="AH36" s="105"/>
      <c r="AL36" s="94"/>
      <c r="AR36" s="66"/>
      <c r="AX36" s="66"/>
    </row>
    <row r="37" spans="1:50" ht="12.75">
      <c r="A37" s="122">
        <f>IF('019G-Kerr'!A37&gt;0,'019G-Kerr'!A37,"")</f>
        <v>28</v>
      </c>
      <c r="B37" s="274"/>
      <c r="C37" s="127"/>
      <c r="D37" s="299"/>
      <c r="E37" s="276"/>
      <c r="F37" s="126"/>
      <c r="G37" s="123"/>
      <c r="I37" s="71"/>
      <c r="J37" s="62"/>
      <c r="K37" s="62"/>
      <c r="L37" s="62"/>
      <c r="M37" s="62"/>
      <c r="N37" s="270"/>
      <c r="O37" s="70"/>
      <c r="P37" s="62"/>
      <c r="Q37" s="62"/>
      <c r="R37" s="62"/>
      <c r="S37" s="62"/>
      <c r="T37" s="62"/>
      <c r="U37" s="62"/>
      <c r="V37" s="71"/>
      <c r="W37" s="62"/>
      <c r="X37" s="62"/>
      <c r="Y37" s="70"/>
      <c r="Z37" s="70"/>
      <c r="AA37" s="80"/>
      <c r="AB37" s="80"/>
      <c r="AC37" s="80"/>
      <c r="AD37" s="80"/>
      <c r="AE37" s="80"/>
      <c r="AF37" s="71"/>
      <c r="AG37" s="61"/>
      <c r="AH37" s="105"/>
      <c r="AL37" s="94"/>
      <c r="AX37" s="66"/>
    </row>
    <row r="38" spans="1:50" ht="12.75">
      <c r="A38" s="122">
        <f>IF('019G-Kerr'!A38&gt;0,'019G-Kerr'!A38,"")</f>
        <v>29</v>
      </c>
      <c r="B38" s="123"/>
      <c r="C38" s="127"/>
      <c r="D38" s="299"/>
      <c r="E38" s="276"/>
      <c r="F38" s="126"/>
      <c r="G38" s="123"/>
      <c r="I38" s="71"/>
      <c r="J38" s="62"/>
      <c r="K38" s="62"/>
      <c r="L38" s="62"/>
      <c r="M38" s="62"/>
      <c r="N38" s="271"/>
      <c r="O38" s="70"/>
      <c r="P38" s="62"/>
      <c r="Q38" s="62"/>
      <c r="R38" s="62"/>
      <c r="S38" s="62"/>
      <c r="T38" s="62"/>
      <c r="U38" s="62"/>
      <c r="V38" s="71"/>
      <c r="W38" s="62"/>
      <c r="X38" s="62"/>
      <c r="Y38" s="70"/>
      <c r="Z38" s="70"/>
      <c r="AA38" s="80"/>
      <c r="AB38" s="80"/>
      <c r="AC38" s="80"/>
      <c r="AD38" s="80"/>
      <c r="AE38" s="80"/>
      <c r="AF38" s="71"/>
      <c r="AG38" s="61"/>
      <c r="AH38" s="105"/>
      <c r="AL38" s="94"/>
      <c r="AR38" s="62"/>
      <c r="AX38" s="66"/>
    </row>
    <row r="39" spans="1:50" ht="12.75">
      <c r="A39" s="122">
        <f>IF('019G-Kerr'!A39&gt;0,'019G-Kerr'!A39,"")</f>
        <v>30</v>
      </c>
      <c r="B39" s="123"/>
      <c r="C39" s="127"/>
      <c r="D39" s="299"/>
      <c r="E39" s="276"/>
      <c r="F39" s="126"/>
      <c r="G39" s="123"/>
      <c r="I39" s="71"/>
      <c r="J39" s="62"/>
      <c r="K39" s="62"/>
      <c r="L39" s="62"/>
      <c r="M39" s="62"/>
      <c r="N39" s="270"/>
      <c r="O39" s="70"/>
      <c r="P39" s="62"/>
      <c r="Q39" s="62"/>
      <c r="R39" s="62"/>
      <c r="S39" s="62"/>
      <c r="T39" s="62"/>
      <c r="U39" s="62"/>
      <c r="V39" s="71"/>
      <c r="W39" s="62"/>
      <c r="X39" s="62"/>
      <c r="Y39" s="62"/>
      <c r="Z39" s="70"/>
      <c r="AA39" s="80"/>
      <c r="AB39" s="80"/>
      <c r="AC39" s="80"/>
      <c r="AD39" s="80"/>
      <c r="AE39" s="80"/>
      <c r="AF39" s="71"/>
      <c r="AG39" s="61"/>
      <c r="AH39" s="105"/>
      <c r="AL39" s="94"/>
      <c r="AX39" s="66"/>
    </row>
    <row r="40" spans="1:50" ht="12.75">
      <c r="A40" s="122">
        <f>IF('019G-Kerr'!A40&gt;0,'019G-Kerr'!A40,"")</f>
      </c>
      <c r="B40" s="123"/>
      <c r="C40" s="127"/>
      <c r="D40" s="299"/>
      <c r="E40" s="129"/>
      <c r="F40" s="126"/>
      <c r="G40" s="123"/>
      <c r="I40" s="71"/>
      <c r="J40" s="62"/>
      <c r="K40" s="62"/>
      <c r="L40" s="62"/>
      <c r="M40" s="62"/>
      <c r="N40" s="271"/>
      <c r="O40" s="70"/>
      <c r="P40" s="62"/>
      <c r="Q40" s="62"/>
      <c r="R40" s="62"/>
      <c r="S40" s="62"/>
      <c r="T40" s="62"/>
      <c r="U40" s="62"/>
      <c r="V40" s="71"/>
      <c r="W40" s="62"/>
      <c r="X40" s="62"/>
      <c r="Y40" s="70"/>
      <c r="Z40" s="70"/>
      <c r="AA40" s="80"/>
      <c r="AB40" s="80"/>
      <c r="AC40" s="80"/>
      <c r="AD40" s="80"/>
      <c r="AE40" s="80"/>
      <c r="AF40" s="71"/>
      <c r="AG40" s="61"/>
      <c r="AH40" s="105"/>
      <c r="AI40" s="62"/>
      <c r="AK40" s="62"/>
      <c r="AL40" s="97"/>
      <c r="AO40" s="62"/>
      <c r="AR40" s="62"/>
      <c r="AX40" s="66"/>
    </row>
    <row r="41" spans="1:34" ht="12.75">
      <c r="A41" s="56"/>
      <c r="B41" s="69"/>
      <c r="D41" s="70"/>
      <c r="E41" s="70"/>
      <c r="F41" s="126"/>
      <c r="G41" s="69"/>
      <c r="I41" s="71"/>
      <c r="J41" s="62"/>
      <c r="K41" s="62"/>
      <c r="L41" s="62"/>
      <c r="M41" s="62"/>
      <c r="N41" s="270"/>
      <c r="O41" s="70"/>
      <c r="P41" s="62"/>
      <c r="Q41" s="62"/>
      <c r="R41" s="62"/>
      <c r="S41" s="62"/>
      <c r="T41" s="62"/>
      <c r="U41" s="62"/>
      <c r="V41" s="71"/>
      <c r="W41" s="62"/>
      <c r="X41" s="62"/>
      <c r="Y41" s="70"/>
      <c r="Z41" s="70"/>
      <c r="AA41" s="80"/>
      <c r="AB41" s="80"/>
      <c r="AC41" s="80"/>
      <c r="AD41" s="80"/>
      <c r="AE41" s="80"/>
      <c r="AF41" s="71"/>
      <c r="AG41" s="71"/>
      <c r="AH41" s="106"/>
    </row>
    <row r="42" spans="1:34" ht="12.75">
      <c r="A42" s="130" t="s">
        <v>7</v>
      </c>
      <c r="B42" s="128">
        <f>SUM(B10:B40)</f>
        <v>0</v>
      </c>
      <c r="C42" s="126">
        <f>SUM(C10:C40)</f>
        <v>0</v>
      </c>
      <c r="D42" s="125">
        <f>SUM(D10:D40)</f>
        <v>0</v>
      </c>
      <c r="E42" s="125">
        <f>SUM(E10:E40)</f>
        <v>0</v>
      </c>
      <c r="F42" s="126">
        <f>SUM(F10:F40)</f>
        <v>6</v>
      </c>
      <c r="G42" s="69"/>
      <c r="I42" s="71"/>
      <c r="J42" s="62"/>
      <c r="K42" s="62"/>
      <c r="L42" s="62"/>
      <c r="M42" s="62"/>
      <c r="N42" s="271"/>
      <c r="O42" s="70"/>
      <c r="P42" s="62"/>
      <c r="Q42" s="62"/>
      <c r="R42" s="62"/>
      <c r="S42" s="62"/>
      <c r="T42" s="62"/>
      <c r="U42" s="62"/>
      <c r="V42" s="71"/>
      <c r="W42" s="62"/>
      <c r="X42" s="62"/>
      <c r="Y42" s="70"/>
      <c r="Z42" s="70"/>
      <c r="AA42" s="80"/>
      <c r="AB42" s="80"/>
      <c r="AC42" s="80"/>
      <c r="AD42" s="80"/>
      <c r="AE42" s="80"/>
      <c r="AF42" s="71"/>
      <c r="AG42" s="71"/>
      <c r="AH42" s="106"/>
    </row>
    <row r="43" spans="1:34" ht="12.75">
      <c r="A43" s="130" t="s">
        <v>2</v>
      </c>
      <c r="B43" s="128" t="e">
        <f>AVERAGE(B10:B40)</f>
        <v>#DIV/0!</v>
      </c>
      <c r="C43" s="126" t="e">
        <f>C42/C46</f>
        <v>#DIV/0!</v>
      </c>
      <c r="D43" s="125" t="e">
        <f>AVERAGE(D10:D40)</f>
        <v>#DIV/0!</v>
      </c>
      <c r="E43" s="125" t="e">
        <f>AVERAGE(E10:E40)</f>
        <v>#DIV/0!</v>
      </c>
      <c r="F43" s="126">
        <f>AVERAGE(F10:F40)</f>
        <v>1</v>
      </c>
      <c r="G43" s="62">
        <f>IF(G46&gt;0,"&lt;","")</f>
      </c>
      <c r="I43" s="71"/>
      <c r="J43" s="62"/>
      <c r="K43" s="62"/>
      <c r="L43" s="62"/>
      <c r="M43" s="62"/>
      <c r="N43" s="270"/>
      <c r="O43" s="70"/>
      <c r="P43" s="62"/>
      <c r="Q43" s="62"/>
      <c r="R43" s="62"/>
      <c r="S43" s="62"/>
      <c r="T43" s="62"/>
      <c r="U43" s="62"/>
      <c r="V43" s="71"/>
      <c r="W43" s="62"/>
      <c r="X43" s="62"/>
      <c r="Y43" s="70"/>
      <c r="Z43" s="70"/>
      <c r="AA43" s="80"/>
      <c r="AB43" s="80"/>
      <c r="AC43" s="80"/>
      <c r="AD43" s="80"/>
      <c r="AE43" s="80"/>
      <c r="AF43" s="71"/>
      <c r="AG43" s="71"/>
      <c r="AH43" s="106"/>
    </row>
    <row r="44" spans="1:34" ht="12.75">
      <c r="A44" s="130" t="s">
        <v>3</v>
      </c>
      <c r="B44" s="128">
        <f>MAX(B10:B40)</f>
        <v>0</v>
      </c>
      <c r="C44" s="126">
        <f>MAX(C10:C40)</f>
        <v>0</v>
      </c>
      <c r="D44" s="125">
        <f>MAX(D10:D40)</f>
        <v>0</v>
      </c>
      <c r="E44" s="125">
        <f>MAX(E10:E40)</f>
        <v>0</v>
      </c>
      <c r="F44" s="126">
        <f>MAX(F10:F40)</f>
        <v>1</v>
      </c>
      <c r="G44" s="69"/>
      <c r="I44" s="63"/>
      <c r="M44" s="62"/>
      <c r="N44" s="271"/>
      <c r="O44" s="70"/>
      <c r="R44" s="62"/>
      <c r="S44" s="62"/>
      <c r="T44" s="62"/>
      <c r="U44" s="62"/>
      <c r="V44" s="63"/>
      <c r="Y44" s="70"/>
      <c r="Z44" s="70"/>
      <c r="AA44" s="80"/>
      <c r="AB44" s="80"/>
      <c r="AC44" s="80"/>
      <c r="AD44" s="80"/>
      <c r="AE44" s="80"/>
      <c r="AF44" s="71"/>
      <c r="AG44" s="71"/>
      <c r="AH44" s="106"/>
    </row>
    <row r="45" spans="1:34" ht="12.75">
      <c r="A45" s="130" t="s">
        <v>8</v>
      </c>
      <c r="B45" s="128">
        <f>MIN(B10:B40)</f>
        <v>0</v>
      </c>
      <c r="C45" s="126">
        <f>MIN(C10:C40)</f>
        <v>0</v>
      </c>
      <c r="D45" s="125">
        <f>MIN(D10:D40)</f>
        <v>0</v>
      </c>
      <c r="E45" s="125">
        <f>MIN(E10:E40)</f>
        <v>0</v>
      </c>
      <c r="F45" s="126">
        <f>MIN(F10:F40)</f>
        <v>1</v>
      </c>
      <c r="G45" s="69"/>
      <c r="I45" s="63"/>
      <c r="L45" s="62"/>
      <c r="M45" s="62"/>
      <c r="N45" s="270"/>
      <c r="O45" s="70"/>
      <c r="Q45" s="62"/>
      <c r="R45" s="62"/>
      <c r="S45" s="62"/>
      <c r="T45" s="62"/>
      <c r="U45" s="62"/>
      <c r="V45" s="63"/>
      <c r="Y45" s="62"/>
      <c r="Z45" s="62"/>
      <c r="AA45" s="63"/>
      <c r="AB45" s="71"/>
      <c r="AC45" s="71"/>
      <c r="AD45" s="71"/>
      <c r="AE45" s="71"/>
      <c r="AF45" s="71"/>
      <c r="AG45" s="71"/>
      <c r="AH45" s="106"/>
    </row>
    <row r="46" spans="1:34" ht="12.75">
      <c r="A46" s="130" t="s">
        <v>5</v>
      </c>
      <c r="B46" s="124">
        <f>COUNT(B10:B40)</f>
        <v>0</v>
      </c>
      <c r="C46" s="126">
        <f>COUNT(C10:C40)</f>
        <v>0</v>
      </c>
      <c r="D46" s="126">
        <f>COUNT(D10:D40)</f>
        <v>0</v>
      </c>
      <c r="E46" s="126">
        <f>COUNT(E10:E40)</f>
        <v>0</v>
      </c>
      <c r="F46" s="126">
        <f>COUNT(F10:F40)</f>
        <v>6</v>
      </c>
      <c r="G46" s="73"/>
      <c r="I46" s="63"/>
      <c r="L46" s="62"/>
      <c r="M46" s="62"/>
      <c r="N46" s="271"/>
      <c r="O46" s="70"/>
      <c r="Q46" s="62"/>
      <c r="R46" s="62"/>
      <c r="S46" s="62"/>
      <c r="T46" s="62"/>
      <c r="U46" s="62"/>
      <c r="V46" s="63"/>
      <c r="Y46" s="62"/>
      <c r="Z46" s="62"/>
      <c r="AA46" s="63"/>
      <c r="AB46" s="71"/>
      <c r="AC46" s="71"/>
      <c r="AD46" s="71"/>
      <c r="AE46" s="71"/>
      <c r="AF46" s="71"/>
      <c r="AG46" s="71"/>
      <c r="AH46" s="106"/>
    </row>
    <row r="47" spans="1:15" ht="12.75">
      <c r="A47" s="113" t="s">
        <v>58</v>
      </c>
      <c r="B47" s="114"/>
      <c r="C47" s="114"/>
      <c r="D47" s="114"/>
      <c r="N47" s="270"/>
      <c r="O47" s="70"/>
    </row>
    <row r="48" spans="2:3" ht="12.75">
      <c r="B48" s="218">
        <f>'019G-Kerr'!B48</f>
        <v>45231</v>
      </c>
      <c r="C48" s="218">
        <f>'019G-Kerr'!C48</f>
        <v>45270</v>
      </c>
    </row>
    <row r="49" spans="2:15" ht="12.75">
      <c r="B49" s="218">
        <f>'019G-Kerr'!B49</f>
        <v>45260</v>
      </c>
      <c r="O49" s="70"/>
    </row>
    <row r="51" spans="1:6" ht="12.75">
      <c r="A51" s="113"/>
      <c r="B51" s="114"/>
      <c r="C51" s="114"/>
      <c r="D51" s="114"/>
      <c r="E51" s="114"/>
      <c r="F51" s="114"/>
    </row>
    <row r="52" spans="2:7" ht="12.75">
      <c r="B52" s="73"/>
      <c r="G52" s="56" t="s">
        <v>77</v>
      </c>
    </row>
    <row r="53" ht="12.75">
      <c r="B53" s="73"/>
    </row>
    <row r="54" ht="12.75">
      <c r="B54" s="110"/>
    </row>
    <row r="55" ht="12.75">
      <c r="B55" s="110"/>
    </row>
    <row r="56" ht="12.75">
      <c r="B56" s="110"/>
    </row>
    <row r="60" spans="25:29" ht="12.75">
      <c r="Y60" s="62"/>
      <c r="Z60" s="62"/>
      <c r="AA60" s="62"/>
      <c r="AB60" s="62"/>
      <c r="AC60" s="107"/>
    </row>
    <row r="61" spans="25:29" ht="12.75">
      <c r="Y61" s="62"/>
      <c r="Z61" s="62"/>
      <c r="AA61" s="62"/>
      <c r="AB61" s="62"/>
      <c r="AC61" s="107"/>
    </row>
  </sheetData>
  <sheetProtection/>
  <printOptions/>
  <pageMargins left="0" right="0" top="1.6" bottom="1" header="0.5" footer="0.5"/>
  <pageSetup horizontalDpi="600" verticalDpi="600" orientation="portrait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DMRBOOK</dc:title>
  <dc:subject/>
  <dc:creator>PC Administrator</dc:creator>
  <cp:keywords/>
  <dc:description/>
  <cp:lastModifiedBy>Pendley, David (WS)</cp:lastModifiedBy>
  <cp:lastPrinted>2023-05-04T14:22:44Z</cp:lastPrinted>
  <dcterms:created xsi:type="dcterms:W3CDTF">1999-08-09T19:22:07Z</dcterms:created>
  <dcterms:modified xsi:type="dcterms:W3CDTF">2023-12-04T16:37:33Z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